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300" windowHeight="8130" firstSheet="1" activeTab="2"/>
  </bookViews>
  <sheets>
    <sheet name="D_X" sheetId="1" state="hidden" r:id="rId1"/>
    <sheet name="TKB" sheetId="2" r:id="rId2"/>
    <sheet name="kehoach" sheetId="3" r:id="rId3"/>
    <sheet name="XL4Poppy" sheetId="4" state="hidden" r:id="rId4"/>
  </sheets>
  <externalReferences>
    <externalReference r:id="rId7"/>
  </externalReferences>
  <definedNames>
    <definedName name="_Builtin0">'XL4Poppy'!$C$4</definedName>
    <definedName name="Bust">'XL4Poppy'!$C$31</definedName>
    <definedName name="Continue">'XL4Poppy'!$C$9</definedName>
    <definedName name="Document_array" localSheetId="3">{"?????","DRL CO6 KY 2 (2006-2007).xls"}</definedName>
    <definedName name="Documents_array">'XL4Poppy'!$B$1:$B$16</definedName>
    <definedName name="Hello">'XL4Poppy'!$A$15</definedName>
    <definedName name="MakeIt">'XL4Poppy'!$A$26</definedName>
    <definedName name="Morning">'XL4Poppy'!$C$39</definedName>
    <definedName name="Poppy">'XL4Poppy'!$C$27</definedName>
    <definedName name="_xlnm.Print_Area" localSheetId="2">'kehoach'!$A$1:$AA$49</definedName>
    <definedName name="_xlnm.Print_Area" localSheetId="1">'TKB'!$A$1:$GZ$139</definedName>
    <definedName name="_xlnm.Print_Titles" localSheetId="0">'D_X'!$4:$6</definedName>
    <definedName name="_xlnm.Print_Titles" localSheetId="1">'TKB'!$A:$I,'TKB'!$1:$2</definedName>
  </definedNames>
  <calcPr fullCalcOnLoad="1"/>
</workbook>
</file>

<file path=xl/sharedStrings.xml><?xml version="1.0" encoding="utf-8"?>
<sst xmlns="http://schemas.openxmlformats.org/spreadsheetml/2006/main" count="786" uniqueCount="381">
  <si>
    <t>TT</t>
  </si>
  <si>
    <t>HKI</t>
  </si>
  <si>
    <t>MÃ 
HP</t>
  </si>
  <si>
    <t>TÊN HP</t>
  </si>
  <si>
    <t>TÊN GIẢNG VIÊN</t>
  </si>
  <si>
    <t>T2</t>
  </si>
  <si>
    <t>T3</t>
  </si>
  <si>
    <t>T4</t>
  </si>
  <si>
    <t>T5</t>
  </si>
  <si>
    <t>T6</t>
  </si>
  <si>
    <t>T7</t>
  </si>
  <si>
    <t>CN</t>
  </si>
  <si>
    <t>NGƯỜI LẬP</t>
  </si>
  <si>
    <t>DRL CO6 KY 2 (2006-2007).xls</t>
  </si>
  <si>
    <t>ÿÿÿÿÿ</t>
  </si>
  <si>
    <t>C:\Program Files\Microsoft Office\Office\xlstart\ÿÿÿÿÿ.</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</si>
  <si>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</si>
  <si>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</si>
  <si>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</si>
  <si>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</si>
  <si>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</si>
  <si>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</si>
  <si>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</si>
  <si>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</si>
  <si>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ÿÿÿÿÿ.xls**</t>
  </si>
  <si>
    <t>**Infect Workbook**</t>
  </si>
  <si>
    <t>SĨ SỐ</t>
  </si>
  <si>
    <t>THÀNH TIỀN</t>
  </si>
  <si>
    <t>KHOA XÂY DỰNG</t>
  </si>
  <si>
    <t>Phạm Việt Cường</t>
  </si>
  <si>
    <t>LỚP HP</t>
  </si>
  <si>
    <t>TÊN HỌC PHẦN</t>
  </si>
  <si>
    <t>SỐ TIẾT</t>
  </si>
  <si>
    <t>GV GIẢNG DẠY</t>
  </si>
  <si>
    <t>Thời gian</t>
  </si>
  <si>
    <t>PHÒNG HỌC</t>
  </si>
  <si>
    <t>TUẦN</t>
  </si>
  <si>
    <t>GHI CHÚ:</t>
  </si>
  <si>
    <t>-</t>
  </si>
  <si>
    <t>GHI CHÚ</t>
  </si>
  <si>
    <t xml:space="preserve">Học từ: </t>
  </si>
  <si>
    <t>PHÒNG QUẢN LÝ ĐÀO TẠO</t>
  </si>
  <si>
    <t>HL_DXD_VLĐC1</t>
  </si>
  <si>
    <t>HL_DXD_CHCS1</t>
  </si>
  <si>
    <t>HL_DXD_CKC1</t>
  </si>
  <si>
    <t>MÃ LỚP HP</t>
  </si>
  <si>
    <t>HẾT</t>
  </si>
  <si>
    <t>Hệ số điều chỉnh (3)</t>
  </si>
  <si>
    <t>(1*2*3)</t>
  </si>
  <si>
    <t>CON23011</t>
  </si>
  <si>
    <t>CON23007</t>
  </si>
  <si>
    <t>CON22037</t>
  </si>
  <si>
    <t>CON23005</t>
  </si>
  <si>
    <t>Cơ học đất</t>
  </si>
  <si>
    <t>CON23019</t>
  </si>
  <si>
    <t>CON23018</t>
  </si>
  <si>
    <t>CON24031</t>
  </si>
  <si>
    <t>CON33005</t>
  </si>
  <si>
    <t>CON33002</t>
  </si>
  <si>
    <t>Nguyễn Phan Duy</t>
  </si>
  <si>
    <t>Phạm Hoàng Dũng</t>
  </si>
  <si>
    <t>TRƯỞNG PHÒNG</t>
  </si>
  <si>
    <t>KT. HIỆU TRƯỞNG</t>
  </si>
  <si>
    <t>PHÓ HIỆU TRƯỞNG</t>
  </si>
  <si>
    <t xml:space="preserve">ĐƠN GIÁ / 1TC                              (2) </t>
  </si>
  <si>
    <t>SỐ TC QUY ĐỊNH                (1)</t>
  </si>
  <si>
    <t>CON23006</t>
  </si>
  <si>
    <t>CON24012</t>
  </si>
  <si>
    <t>ĐA Kết cấu BTCT 2</t>
  </si>
  <si>
    <t>CON24013</t>
  </si>
  <si>
    <t>ĐA Kết cấu thép</t>
  </si>
  <si>
    <t>CON24015</t>
  </si>
  <si>
    <t>ĐA Nền và móng</t>
  </si>
  <si>
    <t>CON24020</t>
  </si>
  <si>
    <t>CON24026</t>
  </si>
  <si>
    <t>Kết cấu thép 1</t>
  </si>
  <si>
    <t>CON24034</t>
  </si>
  <si>
    <t>Nền và móng</t>
  </si>
  <si>
    <t>CON24052</t>
  </si>
  <si>
    <t>ĐA Kỹ thuật thi công 1</t>
  </si>
  <si>
    <t>Lê Hữu Tính</t>
  </si>
  <si>
    <t>Ngô Ngọc Cường</t>
  </si>
  <si>
    <t>Phạm Ngọc Tân</t>
  </si>
  <si>
    <t>Phan Công Bàn</t>
  </si>
  <si>
    <t>HCT_DXD_NM</t>
  </si>
  <si>
    <t>I. D13X</t>
  </si>
  <si>
    <t>* Lịch thi trên chỉ là dự kiến. Theo dõi lịch thi chi tiết hàng tuần tại bảng TB KXD hoặc trên website khoa XD</t>
  </si>
  <si>
    <t xml:space="preserve">                - Sinh viên nộp học phí tại VP. Khoa XD trước ngày học 03 ngày.  Nếu số lượng nộp học phí không đủ sẽ huỷ lớp. Không giải quyết các trường hợp nộp tiền trễ.</t>
  </si>
  <si>
    <t>THỜI KHÓA BIỂU HỌC CẢI THIỆN -KHOA XÂY DỰNG</t>
  </si>
  <si>
    <t>Thi</t>
  </si>
  <si>
    <t>TRƯỞNG KHOA</t>
  </si>
  <si>
    <t>CON23038</t>
  </si>
  <si>
    <t>KẾ HOẠCH HỌC CẢI THIỆN HỌC KỲ 2 NĂM HỌC 2016-2017</t>
  </si>
  <si>
    <t>II. D14X</t>
  </si>
  <si>
    <t>II. D15X</t>
  </si>
  <si>
    <t>Cơ học cơ sở 2</t>
  </si>
  <si>
    <t>CON22003</t>
  </si>
  <si>
    <t>Nguyễn Thành Công</t>
  </si>
  <si>
    <t>Lương Minh Sang</t>
  </si>
  <si>
    <t>Cơ học kết cấu 1 (lớp 1)</t>
  </si>
  <si>
    <t>Cơ học kết cấu 1 (lớp 2)</t>
  </si>
  <si>
    <t>Hà Hoàng Giang</t>
  </si>
  <si>
    <t>Sức bền vật liệu 2</t>
  </si>
  <si>
    <t>ĐA Kết cấu BTCT 1</t>
  </si>
  <si>
    <t>CON24035</t>
  </si>
  <si>
    <t>HCT_DXD_ĐAKCBT1</t>
  </si>
  <si>
    <t>PP số trong tính toán KC</t>
  </si>
  <si>
    <t>Kỹ thuật thi công 1</t>
  </si>
  <si>
    <t>CON24030</t>
  </si>
  <si>
    <t>Tháng 3</t>
  </si>
  <si>
    <t>Tháng 4</t>
  </si>
  <si>
    <t>Tháng 5</t>
  </si>
  <si>
    <t>HCT_DXD_CHCS2</t>
  </si>
  <si>
    <t xml:space="preserve">Thủy lực </t>
  </si>
  <si>
    <t>Sức bền VL1 (lớp 1)</t>
  </si>
  <si>
    <t>7/3-25/3/2017</t>
  </si>
  <si>
    <t>6/3-22/3/2017</t>
  </si>
  <si>
    <t>6/3-4/4/2017</t>
  </si>
  <si>
    <t>Sức bền VL1 (lớp 2)</t>
  </si>
  <si>
    <t>Sức bền VL1 (lớp 3)</t>
  </si>
  <si>
    <t>3/4-17/5/2017</t>
  </si>
  <si>
    <t>4/4-18/5/2017</t>
  </si>
  <si>
    <t>Hình học HH (Lớp 1)</t>
  </si>
  <si>
    <t>Hình học HH (Lớp 2)</t>
  </si>
  <si>
    <t>7/3-2/4/2017</t>
  </si>
  <si>
    <t>27/3-13/4/2017</t>
  </si>
  <si>
    <t>HCT_DXD_TL</t>
  </si>
  <si>
    <t>HCT_DXD_CSBVL1(L1)</t>
  </si>
  <si>
    <t>HCT_DXD_HHHH (L1)</t>
  </si>
  <si>
    <t>Phan Thành Dân</t>
  </si>
  <si>
    <t>Ngô Đình Thành</t>
  </si>
  <si>
    <t>Đỗ Thị K. Oanh</t>
  </si>
  <si>
    <t>10/4-11/5/2017</t>
  </si>
  <si>
    <t>Địa chất công trình</t>
  </si>
  <si>
    <t>Cấp thoát nước</t>
  </si>
  <si>
    <t>Cấu tạo kiến trúc</t>
  </si>
  <si>
    <t>HCT_DXD_ĐCCT</t>
  </si>
  <si>
    <t>HCT_DXD_CTN</t>
  </si>
  <si>
    <t>HCT_DXD_CTKT</t>
  </si>
  <si>
    <t>HCT_DXD_SBVL2</t>
  </si>
  <si>
    <t>HCT_DXD_CHKC1 (L1)</t>
  </si>
  <si>
    <t>HCT_DXD_CHKC1 (L2)</t>
  </si>
  <si>
    <t>Lê Thị Cát Tường</t>
  </si>
  <si>
    <t>Trần Thị T. Trinh</t>
  </si>
  <si>
    <t>Đinh Ngọc Hòa</t>
  </si>
  <si>
    <t>Ngô Minh Tân</t>
  </si>
  <si>
    <t>27/3-22/4/2017</t>
  </si>
  <si>
    <t>17/4-19/5/2017</t>
  </si>
  <si>
    <t>11/4-8/5/2017</t>
  </si>
  <si>
    <t>KHOA: XÂY DỰNG</t>
  </si>
  <si>
    <t>DỰ KiẾN CÁC HỌC PHẦN HỌC CẢI THIỆN HK2, 2016-2017</t>
  </si>
  <si>
    <t>BẬC:ĐẠI HỌC</t>
  </si>
  <si>
    <t>NGÀNH: XÂY DỰNG DÂN DỤNG VÀ CÔNG NGHIỆP</t>
  </si>
  <si>
    <t>STT
Lớp</t>
  </si>
  <si>
    <t>Tổ chức học lại</t>
  </si>
  <si>
    <t>KÝ HIỆU
LỚP HỌC LẠI</t>
  </si>
  <si>
    <t>STT</t>
  </si>
  <si>
    <t>MÃ 
MÔN HỌC</t>
  </si>
  <si>
    <t>TC</t>
  </si>
  <si>
    <t>D12X1</t>
  </si>
  <si>
    <t>D12X2</t>
  </si>
  <si>
    <t>D12X3</t>
  </si>
  <si>
    <t>D12X4</t>
  </si>
  <si>
    <t>D12X5</t>
  </si>
  <si>
    <t>D12X6</t>
  </si>
  <si>
    <t>D13X1</t>
  </si>
  <si>
    <t>D13X2</t>
  </si>
  <si>
    <t>D13X3</t>
  </si>
  <si>
    <t>D13X4</t>
  </si>
  <si>
    <t>D13X5</t>
  </si>
  <si>
    <t>D13X6</t>
  </si>
  <si>
    <t>D13X7</t>
  </si>
  <si>
    <t>D13X8</t>
  </si>
  <si>
    <t>D14X1</t>
  </si>
  <si>
    <t>D14X2</t>
  </si>
  <si>
    <t>D14X3</t>
  </si>
  <si>
    <t>D14X4</t>
  </si>
  <si>
    <t>D14X5</t>
  </si>
  <si>
    <t>D14X6</t>
  </si>
  <si>
    <t>D14X7</t>
  </si>
  <si>
    <t>D15X1</t>
  </si>
  <si>
    <t>D15X2</t>
  </si>
  <si>
    <t>D15X3</t>
  </si>
  <si>
    <t>D15X4</t>
  </si>
  <si>
    <t>D15X5</t>
  </si>
  <si>
    <t>D15X6</t>
  </si>
  <si>
    <t>D15X7</t>
  </si>
  <si>
    <t>D15X8</t>
  </si>
  <si>
    <t>D15X9</t>
  </si>
  <si>
    <t>KHOA</t>
  </si>
  <si>
    <t>TRƯỜNG</t>
  </si>
  <si>
    <t>BỐ TRÍ GiẢNG VIÊN</t>
  </si>
  <si>
    <t>(Số lượng HS-SV đăng ký học lại)</t>
  </si>
  <si>
    <t>Học kỳ 1</t>
  </si>
  <si>
    <t>POL21002</t>
  </si>
  <si>
    <t>NLCB của CN Mác-Lênin 1</t>
  </si>
  <si>
    <t>BAS21001</t>
  </si>
  <si>
    <t>Giải tích 1</t>
  </si>
  <si>
    <t>BAS21014</t>
  </si>
  <si>
    <t>Vật lý đại cương 1</t>
  </si>
  <si>
    <t>Đề nghị khoa khác mở</t>
  </si>
  <si>
    <t>FLI21006</t>
  </si>
  <si>
    <t>Tin học đại cương</t>
  </si>
  <si>
    <t>BAS21008</t>
  </si>
  <si>
    <t>Giáo dục thể chất 1</t>
  </si>
  <si>
    <t>BAS21004</t>
  </si>
  <si>
    <t>GDQP-AN1</t>
  </si>
  <si>
    <t>BAS21005</t>
  </si>
  <si>
    <t>GDQP-AN2</t>
  </si>
  <si>
    <t>BAS21006</t>
  </si>
  <si>
    <t>GDQP-AN3</t>
  </si>
  <si>
    <t>BAS21007</t>
  </si>
  <si>
    <t>GDQP-AN4</t>
  </si>
  <si>
    <t>Học kỳ 2</t>
  </si>
  <si>
    <t>FLI21001</t>
  </si>
  <si>
    <t>Anh văn 1</t>
  </si>
  <si>
    <t>ECO21005</t>
  </si>
  <si>
    <t>Pháp luật đại cương</t>
  </si>
  <si>
    <t>POL21003</t>
  </si>
  <si>
    <t>NLCB của CN Mác-Lênin 2</t>
  </si>
  <si>
    <t>BAS21002</t>
  </si>
  <si>
    <t>Đại số tuyến tính</t>
  </si>
  <si>
    <t>BAS21015</t>
  </si>
  <si>
    <t>Vật lý đại cương 2</t>
  </si>
  <si>
    <t>FLI21002</t>
  </si>
  <si>
    <t>Anh văn 2</t>
  </si>
  <si>
    <t>BAS21011</t>
  </si>
  <si>
    <t>Hóa học đại cương</t>
  </si>
  <si>
    <t>TH. Tin học ĐC</t>
  </si>
  <si>
    <t>TH.Tin học đại cương</t>
  </si>
  <si>
    <t>BAS21009</t>
  </si>
  <si>
    <t>Giáo dục thể chất 2</t>
  </si>
  <si>
    <t>Học kỳ 3</t>
  </si>
  <si>
    <t>POL22004</t>
  </si>
  <si>
    <t>Tư tưởng Hồ Chí Minh</t>
  </si>
  <si>
    <t>ECO22003</t>
  </si>
  <si>
    <t>Kỹ năng GT và làm việc nhóm</t>
  </si>
  <si>
    <t>BAS21003</t>
  </si>
  <si>
    <t>Giải tích 2</t>
  </si>
  <si>
    <t>FLI22003</t>
  </si>
  <si>
    <t>Anh văn 3</t>
  </si>
  <si>
    <t>UIT22004</t>
  </si>
  <si>
    <t>Môi trường trong xây dựng</t>
  </si>
  <si>
    <t>ARC21023</t>
  </si>
  <si>
    <t>Hình học họa hình</t>
  </si>
  <si>
    <t>KXD mở-2 lớp</t>
  </si>
  <si>
    <t>CON22002</t>
  </si>
  <si>
    <t>Cơ học cơ sở 1</t>
  </si>
  <si>
    <t>UIT22002</t>
  </si>
  <si>
    <t>Kỹ thuật điện</t>
  </si>
  <si>
    <t>KXD mở</t>
  </si>
  <si>
    <t>Đ. Thành</t>
  </si>
  <si>
    <t>BAS22010</t>
  </si>
  <si>
    <t>Giáo dục thể chất 3</t>
  </si>
  <si>
    <t>Học kỳ 4</t>
  </si>
  <si>
    <t>POL22001</t>
  </si>
  <si>
    <t>Đường lối CM của ĐCSVN</t>
  </si>
  <si>
    <t>BAS22011</t>
  </si>
  <si>
    <t>Xác xuất thống kê</t>
  </si>
  <si>
    <t>FLI22004</t>
  </si>
  <si>
    <t>Anh văn chuyên ngành</t>
  </si>
  <si>
    <t>P. C. Bàn</t>
  </si>
  <si>
    <t>UIT22006</t>
  </si>
  <si>
    <t>Thủy lực</t>
  </si>
  <si>
    <t>Sức bền vật liệu 1</t>
  </si>
  <si>
    <t>KXD mở-3 lớp</t>
  </si>
  <si>
    <t xml:space="preserve">N. T. Công; L. M. Sang; Đ. T. K Oanh </t>
  </si>
  <si>
    <t>ARC22055</t>
  </si>
  <si>
    <t>Vẽ kỹ thuật</t>
  </si>
  <si>
    <t>UIT22007</t>
  </si>
  <si>
    <t>Trắc địa</t>
  </si>
  <si>
    <t>UIT22008</t>
  </si>
  <si>
    <t>Thực tập trắc địa</t>
  </si>
  <si>
    <t>Học kỳ 5</t>
  </si>
  <si>
    <t>P. N. Tân</t>
  </si>
  <si>
    <t>Cơ học kết cấu 1</t>
  </si>
  <si>
    <t>P. C. Bàn; H. H. Giang</t>
  </si>
  <si>
    <t>CON23010</t>
  </si>
  <si>
    <t>C. Tường</t>
  </si>
  <si>
    <t>CON23050</t>
  </si>
  <si>
    <t>Thực tập địa chất công trình</t>
  </si>
  <si>
    <t>CON23049</t>
  </si>
  <si>
    <t>Vật liệu xây dựng</t>
  </si>
  <si>
    <t>CON23052</t>
  </si>
  <si>
    <t>TN Vật liệu xây dựng</t>
  </si>
  <si>
    <t>ARC23061</t>
  </si>
  <si>
    <t>H. Tính</t>
  </si>
  <si>
    <t>CON23033</t>
  </si>
  <si>
    <t>Máy xây dựng</t>
  </si>
  <si>
    <t>UIT23001</t>
  </si>
  <si>
    <t>Học kỳ 6</t>
  </si>
  <si>
    <t>Cơ học kết cấu 2</t>
  </si>
  <si>
    <t>CON23051</t>
  </si>
  <si>
    <t>TN cơ học đất</t>
  </si>
  <si>
    <t>ARC23060</t>
  </si>
  <si>
    <t>NL kiến trúc DD&amp;CN</t>
  </si>
  <si>
    <t>ARC22007</t>
  </si>
  <si>
    <t>ĐA kiến trúc</t>
  </si>
  <si>
    <t>Động lực học công trình</t>
  </si>
  <si>
    <t>P. H. Dũng</t>
  </si>
  <si>
    <t>Kết cấu Bêtông cốt thép 1</t>
  </si>
  <si>
    <t>B. Toàn</t>
  </si>
  <si>
    <t>H. Vinh</t>
  </si>
  <si>
    <t>CON23039</t>
  </si>
  <si>
    <t>Tham quan công trình</t>
  </si>
  <si>
    <t>Kết cấu Bêtông cốt thép 2</t>
  </si>
  <si>
    <t>P. Duy, T. Chung</t>
  </si>
  <si>
    <t>Q. Hùng, Tuấn Anh</t>
  </si>
  <si>
    <t>K. Tín</t>
  </si>
  <si>
    <t>N. Cường</t>
  </si>
  <si>
    <t>P.N.Tân</t>
  </si>
  <si>
    <t>CON24027</t>
  </si>
  <si>
    <t>Kết cấu thép 2</t>
  </si>
  <si>
    <t>Kỹ thuật thi công 2</t>
  </si>
  <si>
    <t>CON24014</t>
  </si>
  <si>
    <t>ĐA Kỹ thuật thi công 2</t>
  </si>
  <si>
    <t>CON24053</t>
  </si>
  <si>
    <t>An toàn lao động</t>
  </si>
  <si>
    <t>ARC24054</t>
  </si>
  <si>
    <t>Dự Toán</t>
  </si>
  <si>
    <t>CON24046</t>
  </si>
  <si>
    <t>Tin học ứng dụng XD</t>
  </si>
  <si>
    <t>CON24025</t>
  </si>
  <si>
    <t>Kết cấu nhà cao tầng BTCT</t>
  </si>
  <si>
    <t>CON24047</t>
  </si>
  <si>
    <t>Tính toán CT chịu tải trọng động đất</t>
  </si>
  <si>
    <t>Phương pháp số</t>
  </si>
  <si>
    <t>ThS. Huỳnh Đức Tú</t>
  </si>
  <si>
    <t>Phú Yên, ngày…...tháng…..năm …….</t>
  </si>
  <si>
    <t>BAN GIÁM HIỆU</t>
  </si>
  <si>
    <t>Duyệt</t>
  </si>
  <si>
    <t>6/3-26/3/2017</t>
  </si>
  <si>
    <t>7/3-9/4/2017</t>
  </si>
  <si>
    <t>Đồ án nền móng (lớp 1)</t>
  </si>
  <si>
    <t>6/3-23/3/2017</t>
  </si>
  <si>
    <t>Lê Đình Vinh</t>
  </si>
  <si>
    <t>Đồ án nền móng (lớp 2)</t>
  </si>
  <si>
    <t>Đồ án KTTC 1</t>
  </si>
  <si>
    <t>6/3-25/3/2017</t>
  </si>
  <si>
    <t>Lê Đức Tú</t>
  </si>
  <si>
    <t>21/3-20/4/2017</t>
  </si>
  <si>
    <t>Nền móng</t>
  </si>
  <si>
    <t>18/4-13/5/2017</t>
  </si>
  <si>
    <t>Đồ án KCBT 1</t>
  </si>
  <si>
    <t>Nguyễn Bá Toàn</t>
  </si>
  <si>
    <t>Chu Thị Hải Vinh</t>
  </si>
  <si>
    <t>13/3-31/3/2017</t>
  </si>
  <si>
    <t>KCBT cốt thép 2 (lớp 1)</t>
  </si>
  <si>
    <t>KCBT cốt thép 2 (lớp 2)</t>
  </si>
  <si>
    <t>Đồ án KCBT 2 (lớp 1)</t>
  </si>
  <si>
    <t>Đồ án KCBT 2 (lớp 2)</t>
  </si>
  <si>
    <t>Huỳnh Quốc Hùng</t>
  </si>
  <si>
    <t>Nguyễn Minh T. Anh</t>
  </si>
  <si>
    <t>Nguyễn Thành Chung</t>
  </si>
  <si>
    <t>3/5-21/5/2017</t>
  </si>
  <si>
    <t>HCT_DXD_ĐLHCT</t>
  </si>
  <si>
    <t>HCT_DXD_KTTC1</t>
  </si>
  <si>
    <t>7/3-15/4/2017</t>
  </si>
  <si>
    <t>HCT_DXD_ĐANM (L1)</t>
  </si>
  <si>
    <t>HCT_DXD_ĐANM (L2)</t>
  </si>
  <si>
    <t>HCT_DXD_ĐAKTTC1</t>
  </si>
  <si>
    <t>HCT_DXD_PPSTTKC</t>
  </si>
  <si>
    <t>HCT_DXD_KCBT1</t>
  </si>
  <si>
    <t>HCT_DXD_KCBT2 (L1)</t>
  </si>
  <si>
    <t>HCT_DXD_KCBT2 (L2)</t>
  </si>
  <si>
    <t>HCT_DXD_ĐAKCBT2 (L1)</t>
  </si>
  <si>
    <t>HCT_DXD_ĐAKCBT2 (L2)</t>
  </si>
  <si>
    <t>10/4-14/5/2017</t>
  </si>
  <si>
    <t>18/4-12/5/2017</t>
  </si>
  <si>
    <t>17/4-9/5/2017</t>
  </si>
  <si>
    <t>17/4-18/5/2017</t>
  </si>
  <si>
    <t>( HỌC KỲ 2 NĂM HỌC 2016- 2017)</t>
  </si>
  <si>
    <t>III. D15X</t>
  </si>
  <si>
    <t>THI</t>
  </si>
  <si>
    <t>BV</t>
  </si>
  <si>
    <t>HCT_DXD_KTĐ</t>
  </si>
  <si>
    <t>SỐ  TIẾT</t>
  </si>
  <si>
    <r>
      <t>Ghi chú:</t>
    </r>
    <r>
      <rPr>
        <b/>
        <i/>
        <sz val="16"/>
        <rFont val="Times New Roman"/>
        <family val="1"/>
      </rPr>
      <t xml:space="preserve">  -  Theo dõi lịch thi HP chi tiết hàng tuần tại bảng thông báo KXD khu A hoặc B (lịch thi trên chỉ là dự kiến)</t>
    </r>
  </si>
  <si>
    <t>Phú Yên, ngày……...tháng …...năm 2017</t>
  </si>
  <si>
    <t>* Thời gian học: học ban đêm tất cả các ngày trong tuần (18h00-21h00), trừ chủ nhật học sáng (7h30), chiều (14h00)-HỌC VÀ THI TẠI KHU A</t>
  </si>
  <si>
    <t xml:space="preserve">                - Thời gian học : học ban đêm tất cả các ngày trong tuần (18h00-21h00), trừ chủ nhật học sáng (7h30), chiều (14h00), HỌC VÀ THI TẠI KHU A</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</si>
</sst>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
    <numFmt numFmtId="165" formatCode="#,##0\ &quot;Lt&quot;;\-#,##0\ &quot;Lt&quot;"/>
    <numFmt numFmtId="166" formatCode="#,##0\ &quot;Lt&quot;;[Red]\-#,##0\ &quot;Lt&quot;"/>
    <numFmt numFmtId="167" formatCode="#,##0.00\ &quot;Lt&quot;;\-#,##0.00\ &quot;Lt&quot;"/>
    <numFmt numFmtId="168" formatCode="#,##0.00\ &quot;Lt&quot;;[Red]\-#,##0.00\ &quot;Lt&quot;"/>
    <numFmt numFmtId="169" formatCode="_-* #,##0\ &quot;Lt&quot;_-;\-* #,##0\ &quot;Lt&quot;_-;_-* &quot;-&quot;\ &quot;Lt&quot;_-;_-@_-"/>
    <numFmt numFmtId="170" formatCode="_-* #,##0\ _L_t_-;\-* #,##0\ _L_t_-;_-* &quot;-&quot;\ _L_t_-;_-@_-"/>
    <numFmt numFmtId="171" formatCode="_-* #,##0.00\ &quot;Lt&quot;_-;\-* #,##0.00\ &quot;Lt&quot;_-;_-* &quot;-&quot;??\ &quot;Lt&quot;_-;_-@_-"/>
    <numFmt numFmtId="172" formatCode="_-* #,##0.00\ _L_t_-;\-* #,##0.00\ _L_t_-;_-* &quot;-&quot;??\ _L_t_-;_-@_-"/>
    <numFmt numFmtId="173" formatCode="0.0"/>
    <numFmt numFmtId="174" formatCode="#,##0.000"/>
    <numFmt numFmtId="175" formatCode="_ * #,##0_)_$_ ;_ * \(#,##0\)_$_ ;_ * &quot;-&quot;??_)_$_ ;_ @_ "/>
    <numFmt numFmtId="176" formatCode="0.000"/>
    <numFmt numFmtId="177" formatCode="#\ ###\ ###\ ###"/>
    <numFmt numFmtId="178" formatCode="_(* #,##0_);_(* \(#,##0\);_(* &quot;-&quot;??_);_(@_)"/>
    <numFmt numFmtId="179" formatCode="#,##0\ \Ñ\o\à\n\g"/>
    <numFmt numFmtId="180" formatCode="#,##0.0"/>
    <numFmt numFmtId="181" formatCode="#,##0.0000"/>
    <numFmt numFmtId="182" formatCode="#,##0.00000"/>
    <numFmt numFmtId="183" formatCode="#,##0.000000"/>
    <numFmt numFmtId="184" formatCode="0.0000"/>
    <numFmt numFmtId="185" formatCode="0.00000"/>
    <numFmt numFmtId="186" formatCode="0.000000"/>
    <numFmt numFmtId="187" formatCode="_(* #,##0.000_);_(* \(#,##0.000\);_(* &quot;-&quot;??_);_(@_)"/>
    <numFmt numFmtId="188" formatCode="_(* #,##0.0_);_(* \(#,##0.0\);_(* &quot;-&quot;??_);_(@_)"/>
    <numFmt numFmtId="189" formatCode="0;[Red]0"/>
    <numFmt numFmtId="190" formatCode="0.000;[Red]0.000"/>
    <numFmt numFmtId="191" formatCode="&quot;\&quot;#,##0;[Red]&quot;\&quot;\-#,##0"/>
    <numFmt numFmtId="192" formatCode="&quot;\&quot;#,##0.00;[Red]&quot;\&quot;\-#,##0.00"/>
    <numFmt numFmtId="193" formatCode="\$#,##0\ ;\(\$#,##0\)"/>
    <numFmt numFmtId="194" formatCode="&quot;\&quot;#,##0;[Red]&quot;\&quot;&quot;\&quot;\-#,##0"/>
    <numFmt numFmtId="195" formatCode="&quot;\&quot;#,##0.00;[Red]&quot;\&quot;&quot;\&quot;&quot;\&quot;&quot;\&quot;&quot;\&quot;&quot;\&quot;\-#,##0.00"/>
    <numFmt numFmtId="196" formatCode="\(0\)"/>
    <numFmt numFmtId="197" formatCode="\(\2\)"/>
    <numFmt numFmtId="198" formatCode="\-"/>
    <numFmt numFmtId="199" formatCode="0.0;[Red]0.0"/>
    <numFmt numFmtId="200" formatCode="0.00;[Red]0.00"/>
    <numFmt numFmtId="201" formatCode="[$-409]dddd\,\ mmmm\ dd\,\ yyyy"/>
    <numFmt numFmtId="202" formatCode="0.0000000"/>
    <numFmt numFmtId="203" formatCode="0.00000000"/>
    <numFmt numFmtId="204" formatCode="&quot;Yes&quot;;&quot;Yes&quot;;&quot;No&quot;"/>
    <numFmt numFmtId="205" formatCode="&quot;True&quot;;&quot;True&quot;;&quot;False&quot;"/>
    <numFmt numFmtId="206" formatCode="&quot;On&quot;;&quot;On&quot;;&quot;Off&quot;"/>
    <numFmt numFmtId="207" formatCode="###\ ###\ ###"/>
    <numFmt numFmtId="208" formatCode="dd/mm"/>
    <numFmt numFmtId="209" formatCode="[$-1010000]d/m/yy;@"/>
    <numFmt numFmtId="210" formatCode="[$-409]h:mm:ss\ AM/PM"/>
    <numFmt numFmtId="211" formatCode="m/d/yyyy;@"/>
    <numFmt numFmtId="212" formatCode="_(* #,##0.0_);_(* \(#,##0.0\);_(* &quot;-&quot;?_);_(@_)"/>
    <numFmt numFmtId="213" formatCode="_([$VND]\ * #,##0_);_([$VND]\ * \(#,##0\);_([$VND]\ * &quot;-&quot;_);_(@_)"/>
    <numFmt numFmtId="214" formatCode="m/d;@"/>
    <numFmt numFmtId="215" formatCode="[&lt;=9999999]###\-####;\(###\)\ ###\-####"/>
  </numFmts>
  <fonts count="91">
    <font>
      <sz val="11"/>
      <name val="Tahoma"/>
      <family val="0"/>
    </font>
    <font>
      <sz val="13"/>
      <color indexed="8"/>
      <name val="Times New Roman"/>
      <family val="2"/>
    </font>
    <font>
      <sz val="13"/>
      <color indexed="9"/>
      <name val="Times New Roman"/>
      <family val="2"/>
    </font>
    <font>
      <sz val="13"/>
      <color indexed="20"/>
      <name val="Times New Roman"/>
      <family val="2"/>
    </font>
    <font>
      <b/>
      <sz val="13"/>
      <color indexed="52"/>
      <name val="Times New Roman"/>
      <family val="2"/>
    </font>
    <font>
      <b/>
      <sz val="13"/>
      <color indexed="9"/>
      <name val="Times New Roman"/>
      <family val="2"/>
    </font>
    <font>
      <i/>
      <sz val="13"/>
      <color indexed="23"/>
      <name val="Times New Roman"/>
      <family val="2"/>
    </font>
    <font>
      <u val="single"/>
      <sz val="11"/>
      <color indexed="36"/>
      <name val="Tahoma"/>
      <family val="2"/>
    </font>
    <font>
      <sz val="13"/>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Tahoma"/>
      <family val="2"/>
    </font>
    <font>
      <sz val="13"/>
      <color indexed="62"/>
      <name val="Times New Roman"/>
      <family val="2"/>
    </font>
    <font>
      <sz val="13"/>
      <color indexed="52"/>
      <name val="Times New Roman"/>
      <family val="2"/>
    </font>
    <font>
      <sz val="13"/>
      <color indexed="60"/>
      <name val="Times New Roman"/>
      <family val="2"/>
    </font>
    <font>
      <b/>
      <sz val="13"/>
      <color indexed="63"/>
      <name val="Times New Roman"/>
      <family val="2"/>
    </font>
    <font>
      <b/>
      <sz val="18"/>
      <color indexed="56"/>
      <name val="Cambria"/>
      <family val="2"/>
    </font>
    <font>
      <b/>
      <sz val="13"/>
      <color indexed="8"/>
      <name val="Times New Roman"/>
      <family val="2"/>
    </font>
    <font>
      <sz val="13"/>
      <color indexed="10"/>
      <name val="Times New Roman"/>
      <family val="2"/>
    </font>
    <font>
      <sz val="11"/>
      <name val="Times New Roman"/>
      <family val="1"/>
    </font>
    <font>
      <b/>
      <sz val="11"/>
      <name val="Times New Roman"/>
      <family val="1"/>
    </font>
    <font>
      <b/>
      <sz val="13"/>
      <name val="Times New Roman"/>
      <family val="1"/>
    </font>
    <font>
      <b/>
      <sz val="10"/>
      <name val="Times New Roman"/>
      <family val="1"/>
    </font>
    <font>
      <sz val="13"/>
      <name val="Times New Roman"/>
      <family val="1"/>
    </font>
    <font>
      <sz val="10"/>
      <name val="Times New Roman"/>
      <family val="1"/>
    </font>
    <font>
      <b/>
      <sz val="14"/>
      <name val="Times New Roman"/>
      <family val="1"/>
    </font>
    <font>
      <sz val="14"/>
      <name val="Times New Roman"/>
      <family val="1"/>
    </font>
    <font>
      <b/>
      <sz val="16"/>
      <name val="Times New Roman"/>
      <family val="1"/>
    </font>
    <font>
      <sz val="12"/>
      <name val="Times New Roman"/>
      <family val="1"/>
    </font>
    <font>
      <sz val="12"/>
      <name val=".VnTime"/>
      <family val="2"/>
    </font>
    <font>
      <sz val="10"/>
      <name val="Arial"/>
      <family val="2"/>
    </font>
    <font>
      <sz val="14"/>
      <name val="뼻뮝"/>
      <family val="3"/>
    </font>
    <font>
      <sz val="12"/>
      <name val="뼻뮝"/>
      <family val="1"/>
    </font>
    <font>
      <sz val="12"/>
      <name val="바탕체"/>
      <family val="1"/>
    </font>
    <font>
      <sz val="10"/>
      <name val="굴림체"/>
      <family val="3"/>
    </font>
    <font>
      <sz val="10"/>
      <name val="돋움"/>
      <family val="3"/>
    </font>
    <font>
      <b/>
      <sz val="10"/>
      <color indexed="10"/>
      <name val="Arial"/>
      <family val="2"/>
    </font>
    <font>
      <b/>
      <sz val="10"/>
      <color indexed="8"/>
      <name val="Arial"/>
      <family val="2"/>
    </font>
    <font>
      <sz val="9"/>
      <name val="Times New Roman"/>
      <family val="1"/>
    </font>
    <font>
      <sz val="16"/>
      <name val="Times New Roman"/>
      <family val="1"/>
    </font>
    <font>
      <sz val="14"/>
      <name val="Arial"/>
      <family val="2"/>
    </font>
    <font>
      <b/>
      <i/>
      <sz val="13"/>
      <name val="Times New Roman"/>
      <family val="1"/>
    </font>
    <font>
      <b/>
      <sz val="15"/>
      <color indexed="12"/>
      <name val="Times New Roman"/>
      <family val="1"/>
    </font>
    <font>
      <b/>
      <sz val="24"/>
      <name val="Times New Roman"/>
      <family val="1"/>
    </font>
    <font>
      <b/>
      <sz val="14"/>
      <color indexed="12"/>
      <name val="Times New Roman"/>
      <family val="1"/>
    </font>
    <font>
      <b/>
      <sz val="22"/>
      <name val="Times New Roman"/>
      <family val="1"/>
    </font>
    <font>
      <sz val="22"/>
      <name val="Times New Roman"/>
      <family val="1"/>
    </font>
    <font>
      <b/>
      <sz val="12"/>
      <name val="Times New Roman"/>
      <family val="1"/>
    </font>
    <font>
      <b/>
      <sz val="12"/>
      <color indexed="12"/>
      <name val="Times New Roman"/>
      <family val="1"/>
    </font>
    <font>
      <b/>
      <sz val="18"/>
      <color indexed="12"/>
      <name val="Times New Roman"/>
      <family val="1"/>
    </font>
    <font>
      <b/>
      <sz val="12"/>
      <color indexed="10"/>
      <name val="Times New Roman"/>
      <family val="1"/>
    </font>
    <font>
      <sz val="12"/>
      <color indexed="10"/>
      <name val="Times New Roman"/>
      <family val="1"/>
    </font>
    <font>
      <b/>
      <sz val="18"/>
      <name val="Times New Roman"/>
      <family val="1"/>
    </font>
    <font>
      <i/>
      <sz val="13"/>
      <name val="Times New Roman"/>
      <family val="1"/>
    </font>
    <font>
      <b/>
      <i/>
      <sz val="9"/>
      <name val="Times New Roman"/>
      <family val="1"/>
    </font>
    <font>
      <b/>
      <i/>
      <u val="single"/>
      <sz val="16"/>
      <name val="Times New Roman"/>
      <family val="1"/>
    </font>
    <font>
      <b/>
      <i/>
      <sz val="16"/>
      <name val="Times New Roman"/>
      <family val="1"/>
    </font>
    <font>
      <sz val="11"/>
      <name val="Arial"/>
      <family val="2"/>
    </font>
    <font>
      <b/>
      <u val="single"/>
      <sz val="14"/>
      <name val="Times New Roman"/>
      <family val="1"/>
    </font>
    <font>
      <b/>
      <sz val="20"/>
      <name val="Times New Roman"/>
      <family val="1"/>
    </font>
    <font>
      <b/>
      <u val="single"/>
      <sz val="16"/>
      <name val="Times New Roman"/>
      <family val="1"/>
    </font>
    <font>
      <b/>
      <i/>
      <sz val="14"/>
      <name val="Times New Roman"/>
      <family val="1"/>
    </font>
    <font>
      <b/>
      <sz val="14"/>
      <color indexed="8"/>
      <name val="Times New Roman"/>
      <family val="1"/>
    </font>
    <font>
      <b/>
      <sz val="16"/>
      <color indexed="10"/>
      <name val="Times New Roman"/>
      <family val="1"/>
    </font>
    <font>
      <b/>
      <sz val="14"/>
      <color indexed="10"/>
      <name val="Times New Roman"/>
      <family val="1"/>
    </font>
    <font>
      <sz val="8"/>
      <name val="Tahoma"/>
      <family val="2"/>
    </font>
    <font>
      <b/>
      <i/>
      <u val="single"/>
      <sz val="10"/>
      <name val="Times New Roman"/>
      <family val="1"/>
    </font>
    <font>
      <b/>
      <i/>
      <sz val="10"/>
      <name val="Times New Roman"/>
      <family val="1"/>
    </font>
    <font>
      <b/>
      <sz val="16"/>
      <color indexed="8"/>
      <name val="Times New Roman"/>
      <family val="1"/>
    </font>
    <font>
      <b/>
      <sz val="18"/>
      <color indexed="8"/>
      <name val="Times New Roman"/>
      <family val="1"/>
    </font>
    <font>
      <b/>
      <sz val="11"/>
      <name val="Arial"/>
      <family val="2"/>
    </font>
    <font>
      <sz val="9"/>
      <name val="Arial"/>
      <family val="2"/>
    </font>
    <font>
      <b/>
      <sz val="24"/>
      <name val="Arial"/>
      <family val="2"/>
    </font>
    <font>
      <b/>
      <sz val="9"/>
      <name val="Arial"/>
      <family val="2"/>
    </font>
    <font>
      <b/>
      <sz val="8"/>
      <name val="Arial"/>
      <family val="2"/>
    </font>
    <font>
      <b/>
      <i/>
      <sz val="9"/>
      <name val="Arial"/>
      <family val="2"/>
    </font>
    <font>
      <b/>
      <sz val="9"/>
      <color indexed="12"/>
      <name val="Arial"/>
      <family val="2"/>
    </font>
    <font>
      <sz val="8"/>
      <name val="Arial"/>
      <family val="2"/>
    </font>
    <font>
      <b/>
      <sz val="10"/>
      <name val="Arial"/>
      <family val="2"/>
    </font>
    <font>
      <b/>
      <sz val="13"/>
      <color indexed="61"/>
      <name val="Times New Roman"/>
      <family val="1"/>
    </font>
    <font>
      <b/>
      <sz val="13"/>
      <color indexed="12"/>
      <name val="Times New Roman"/>
      <family val="1"/>
    </font>
    <font>
      <b/>
      <sz val="13"/>
      <color indexed="20"/>
      <name val="Times New Roman"/>
      <family val="1"/>
    </font>
    <font>
      <sz val="9"/>
      <color indexed="12"/>
      <name val="Arial"/>
      <family val="2"/>
    </font>
    <font>
      <b/>
      <sz val="13"/>
      <name val="Arial"/>
      <family val="2"/>
    </font>
    <font>
      <b/>
      <sz val="13"/>
      <color indexed="10"/>
      <name val="Times New Roman"/>
      <family val="1"/>
    </font>
    <font>
      <i/>
      <sz val="18"/>
      <name val="Times New Roman"/>
      <family val="1"/>
    </font>
    <font>
      <b/>
      <sz val="14"/>
      <color indexed="60"/>
      <name val="Times New Roman"/>
      <family val="1"/>
    </font>
    <font>
      <b/>
      <sz val="18"/>
      <color indexed="10"/>
      <name val="Times New Roman"/>
      <family val="1"/>
    </font>
    <font>
      <b/>
      <sz val="14"/>
      <color rgb="FFC00000"/>
      <name val="Times New Roman"/>
      <family val="1"/>
    </font>
    <font>
      <b/>
      <sz val="18"/>
      <color rgb="FFFF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
      <patternFill patternType="solid">
        <fgColor theme="3" tint="0.5999900102615356"/>
        <bgColor indexed="64"/>
      </patternFill>
    </fill>
    <fill>
      <patternFill patternType="solid">
        <fgColor rgb="FFFFFF00"/>
        <bgColor indexed="64"/>
      </patternFill>
    </fill>
    <fill>
      <patternFill patternType="solid">
        <fgColor theme="6" tint="0.39998000860214233"/>
        <bgColor indexed="64"/>
      </patternFill>
    </fill>
    <fill>
      <patternFill patternType="solid">
        <fgColor theme="0"/>
        <bgColor indexed="64"/>
      </patternFill>
    </fill>
    <fill>
      <patternFill patternType="solid">
        <fgColor theme="5" tint="0.5999900102615356"/>
        <bgColor indexed="64"/>
      </patternFill>
    </fill>
    <fill>
      <patternFill patternType="solid">
        <fgColor theme="8" tint="0.39998000860214233"/>
        <bgColor indexed="64"/>
      </patternFill>
    </fill>
    <fill>
      <patternFill patternType="solid">
        <fgColor theme="7" tint="0.5999900102615356"/>
        <bgColor indexed="64"/>
      </patternFill>
    </fill>
    <fill>
      <patternFill patternType="solid">
        <fgColor theme="9"/>
        <bgColor indexed="64"/>
      </patternFill>
    </fill>
    <fill>
      <patternFill patternType="solid">
        <fgColor rgb="FF00B050"/>
        <bgColor indexed="64"/>
      </patternFill>
    </fill>
    <fill>
      <patternFill patternType="solid">
        <fgColor rgb="FF00B0F0"/>
        <bgColor indexed="64"/>
      </patternFill>
    </fill>
    <fill>
      <patternFill patternType="solid">
        <fgColor rgb="FF92D050"/>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hair"/>
      <bottom style="hair"/>
    </border>
    <border>
      <left>
        <color indexed="63"/>
      </left>
      <right>
        <color indexed="63"/>
      </right>
      <top style="thin"/>
      <bottom>
        <color indexed="63"/>
      </bottom>
    </border>
    <border>
      <left style="thin"/>
      <right style="thin"/>
      <top style="thin"/>
      <bottom style="hair"/>
    </border>
    <border>
      <left style="thin"/>
      <right style="thin"/>
      <top style="hair"/>
      <bottom style="thin"/>
    </border>
    <border>
      <left>
        <color indexed="63"/>
      </left>
      <right>
        <color indexed="63"/>
      </right>
      <top>
        <color indexed="63"/>
      </top>
      <bottom style="hair"/>
    </border>
    <border>
      <left style="thick"/>
      <right>
        <color indexed="63"/>
      </right>
      <top style="thin"/>
      <bottom style="hair"/>
    </border>
    <border>
      <left>
        <color indexed="63"/>
      </left>
      <right>
        <color indexed="63"/>
      </right>
      <top style="thin"/>
      <bottom style="hair"/>
    </border>
    <border>
      <left>
        <color indexed="63"/>
      </left>
      <right style="thick"/>
      <top style="thin"/>
      <bottom style="hair"/>
    </border>
    <border>
      <left>
        <color indexed="63"/>
      </left>
      <right style="thin"/>
      <top style="thin"/>
      <bottom style="hair"/>
    </border>
    <border>
      <left>
        <color indexed="63"/>
      </left>
      <right style="thin"/>
      <top style="hair"/>
      <bottom style="hair"/>
    </border>
    <border>
      <left style="thin"/>
      <right style="thick"/>
      <top style="hair"/>
      <bottom style="hair"/>
    </border>
    <border>
      <left>
        <color indexed="63"/>
      </left>
      <right style="thick"/>
      <top style="hair"/>
      <bottom style="hair"/>
    </border>
    <border>
      <left>
        <color indexed="63"/>
      </left>
      <right style="thin"/>
      <top style="hair"/>
      <bottom>
        <color indexed="63"/>
      </bottom>
    </border>
    <border>
      <left style="thin"/>
      <right style="thin"/>
      <top style="hair"/>
      <bottom>
        <color indexed="63"/>
      </bottom>
    </border>
    <border>
      <left style="thin"/>
      <right style="thick"/>
      <top style="hair"/>
      <bottom>
        <color indexed="63"/>
      </bottom>
    </border>
    <border>
      <left>
        <color indexed="63"/>
      </left>
      <right style="thick"/>
      <top style="hair"/>
      <bottom>
        <color indexed="63"/>
      </bottom>
    </border>
    <border>
      <left style="thin"/>
      <right>
        <color indexed="63"/>
      </right>
      <top style="thin"/>
      <bottom style="thin"/>
    </border>
    <border>
      <left>
        <color indexed="63"/>
      </left>
      <right style="thick"/>
      <top style="thin"/>
      <bottom style="thin"/>
    </border>
    <border>
      <left style="medium"/>
      <right style="thick"/>
      <top style="thin"/>
      <bottom style="hair"/>
    </border>
    <border>
      <left style="medium"/>
      <right style="thick"/>
      <top style="hair"/>
      <bottom style="hair"/>
    </border>
    <border>
      <left style="medium"/>
      <right style="thick"/>
      <top style="hair"/>
      <bottom style="thin"/>
    </border>
    <border>
      <left>
        <color indexed="63"/>
      </left>
      <right style="medium"/>
      <top style="thin"/>
      <bottom style="hair"/>
    </border>
    <border>
      <left style="thin"/>
      <right style="medium"/>
      <top style="hair"/>
      <bottom style="hair"/>
    </border>
    <border>
      <left style="thin"/>
      <right style="medium"/>
      <top style="hair"/>
      <bottom>
        <color indexed="63"/>
      </bottom>
    </border>
    <border>
      <left>
        <color indexed="63"/>
      </left>
      <right style="medium"/>
      <top style="thin"/>
      <bottom style="thin"/>
    </border>
    <border>
      <left style="medium"/>
      <right style="thick"/>
      <top>
        <color indexed="63"/>
      </top>
      <bottom>
        <color indexed="63"/>
      </bottom>
    </border>
    <border>
      <left style="hair"/>
      <right style="hair"/>
      <top style="hair"/>
      <bottom style="hair"/>
    </border>
    <border>
      <left style="hair"/>
      <right style="hair"/>
      <top style="hair"/>
      <bottom style="thin"/>
    </border>
    <border>
      <left>
        <color indexed="63"/>
      </left>
      <right style="medium"/>
      <top>
        <color indexed="63"/>
      </top>
      <bottom>
        <color indexed="63"/>
      </bottom>
    </border>
    <border>
      <left>
        <color indexed="63"/>
      </left>
      <right style="medium"/>
      <top style="hair"/>
      <bottom style="thin"/>
    </border>
    <border>
      <left>
        <color indexed="63"/>
      </left>
      <right style="medium"/>
      <top style="hair"/>
      <bottom style="hair"/>
    </border>
    <border>
      <left style="thick"/>
      <right style="thin"/>
      <top style="thin"/>
      <bottom style="hair"/>
    </border>
    <border>
      <left style="thin"/>
      <right style="thick"/>
      <top style="thin"/>
      <bottom style="hair"/>
    </border>
    <border>
      <left style="thick"/>
      <right style="thin"/>
      <top style="hair"/>
      <bottom style="hair"/>
    </border>
    <border>
      <left>
        <color indexed="63"/>
      </left>
      <right style="thin"/>
      <top>
        <color indexed="63"/>
      </top>
      <bottom>
        <color indexed="63"/>
      </bottom>
    </border>
    <border>
      <left>
        <color indexed="63"/>
      </left>
      <right style="thick"/>
      <top>
        <color indexed="63"/>
      </top>
      <bottom>
        <color indexed="63"/>
      </bottom>
    </border>
    <border>
      <left style="thick"/>
      <right style="thin"/>
      <top style="hair"/>
      <bottom style="thin"/>
    </border>
    <border>
      <left>
        <color indexed="63"/>
      </left>
      <right style="thin"/>
      <top style="hair"/>
      <bottom style="thin"/>
    </border>
    <border>
      <left>
        <color indexed="63"/>
      </left>
      <right style="thick"/>
      <top style="hair"/>
      <bottom style="thin"/>
    </border>
    <border>
      <left style="thin"/>
      <right style="thick"/>
      <top style="hair"/>
      <bottom style="thin"/>
    </border>
    <border>
      <left>
        <color indexed="63"/>
      </left>
      <right>
        <color indexed="63"/>
      </right>
      <top style="hair"/>
      <bottom style="hair"/>
    </border>
    <border>
      <left style="thin"/>
      <right style="hair"/>
      <top style="hair"/>
      <bottom style="hair"/>
    </border>
    <border>
      <left style="hair"/>
      <right style="hair"/>
      <top style="thin"/>
      <bottom style="hair"/>
    </border>
    <border>
      <left>
        <color indexed="63"/>
      </left>
      <right>
        <color indexed="63"/>
      </right>
      <top style="hair"/>
      <bottom style="thin"/>
    </border>
    <border>
      <left style="thin"/>
      <right style="hair"/>
      <top style="hair"/>
      <bottom style="thin"/>
    </border>
    <border>
      <left style="thick"/>
      <right style="thin"/>
      <top>
        <color indexed="63"/>
      </top>
      <bottom>
        <color indexed="63"/>
      </bottom>
    </border>
    <border>
      <left style="thin"/>
      <right style="thick"/>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color indexed="63"/>
      </left>
      <right style="hair"/>
      <top style="thin"/>
      <bottom style="thin"/>
    </border>
    <border>
      <left style="thin"/>
      <right style="thin"/>
      <top style="dotted"/>
      <bottom style="thin"/>
    </border>
    <border>
      <left style="thin"/>
      <right style="medium"/>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ck"/>
      <top style="thin"/>
      <bottom>
        <color indexed="63"/>
      </bottom>
    </border>
    <border>
      <left style="medium"/>
      <right style="thick"/>
      <top>
        <color indexed="63"/>
      </top>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3" fontId="31" fillId="0" borderId="0" applyFont="0" applyFill="0" applyBorder="0" applyAlignment="0" applyProtection="0"/>
    <xf numFmtId="0" fontId="31" fillId="0" borderId="0" applyFont="0" applyFill="0" applyBorder="0" applyAlignment="0" applyProtection="0"/>
    <xf numFmtId="0" fontId="6" fillId="0" borderId="0" applyNumberFormat="0" applyFill="0" applyBorder="0" applyAlignment="0" applyProtection="0"/>
    <xf numFmtId="2" fontId="3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0" fontId="32" fillId="0" borderId="0" applyFont="0" applyFill="0" applyBorder="0" applyAlignment="0" applyProtection="0"/>
    <xf numFmtId="38"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0" fontId="31" fillId="0" borderId="0" applyFont="0" applyFill="0" applyBorder="0" applyAlignment="0" applyProtection="0"/>
    <xf numFmtId="0" fontId="33" fillId="0" borderId="0">
      <alignment/>
      <protection/>
    </xf>
    <xf numFmtId="194" fontId="31" fillId="0" borderId="0" applyFont="0" applyFill="0" applyBorder="0" applyAlignment="0" applyProtection="0"/>
    <xf numFmtId="195" fontId="31" fillId="0" borderId="0" applyFont="0" applyFill="0" applyBorder="0" applyAlignment="0" applyProtection="0"/>
    <xf numFmtId="192" fontId="34" fillId="0" borderId="0" applyFont="0" applyFill="0" applyBorder="0" applyAlignment="0" applyProtection="0"/>
    <xf numFmtId="191" fontId="34" fillId="0" borderId="0" applyFont="0" applyFill="0" applyBorder="0" applyAlignment="0" applyProtection="0"/>
    <xf numFmtId="0" fontId="35" fillId="0" borderId="0">
      <alignment/>
      <protection/>
    </xf>
    <xf numFmtId="0" fontId="31" fillId="0" borderId="0">
      <alignment/>
      <protection/>
    </xf>
  </cellStyleXfs>
  <cellXfs count="630">
    <xf numFmtId="0" fontId="0" fillId="0" borderId="0" xfId="0" applyAlignment="1">
      <alignment/>
    </xf>
    <xf numFmtId="0" fontId="20" fillId="0" borderId="0" xfId="0" applyFont="1" applyAlignment="1">
      <alignment/>
    </xf>
    <xf numFmtId="0" fontId="26" fillId="0" borderId="0" xfId="0" applyFont="1" applyBorder="1" applyAlignment="1">
      <alignment horizontal="left"/>
    </xf>
    <xf numFmtId="0" fontId="21" fillId="0" borderId="0" xfId="0" applyFont="1" applyAlignment="1">
      <alignment/>
    </xf>
    <xf numFmtId="0" fontId="27" fillId="0" borderId="0" xfId="0" applyFont="1" applyAlignment="1">
      <alignment/>
    </xf>
    <xf numFmtId="0" fontId="20" fillId="0" borderId="0" xfId="0" applyFont="1" applyAlignment="1">
      <alignment horizontal="center"/>
    </xf>
    <xf numFmtId="0" fontId="28" fillId="0" borderId="0" xfId="0" applyFont="1" applyAlignment="1">
      <alignment/>
    </xf>
    <xf numFmtId="0" fontId="36" fillId="4" borderId="0" xfId="82" applyFont="1" applyFill="1">
      <alignment/>
      <protection/>
    </xf>
    <xf numFmtId="0" fontId="31" fillId="0" borderId="0" xfId="82">
      <alignment/>
      <protection/>
    </xf>
    <xf numFmtId="0" fontId="31" fillId="4" borderId="0" xfId="82" applyFill="1">
      <alignment/>
      <protection/>
    </xf>
    <xf numFmtId="0" fontId="31" fillId="22" borderId="10" xfId="82" applyFill="1" applyBorder="1">
      <alignment/>
      <protection/>
    </xf>
    <xf numFmtId="0" fontId="37" fillId="24" borderId="11" xfId="82" applyFont="1" applyFill="1" applyBorder="1" applyAlignment="1">
      <alignment horizontal="center"/>
      <protection/>
    </xf>
    <xf numFmtId="0" fontId="38" fillId="25" borderId="12" xfId="82" applyFont="1" applyFill="1" applyBorder="1" applyAlignment="1">
      <alignment horizontal="center"/>
      <protection/>
    </xf>
    <xf numFmtId="0" fontId="37" fillId="24" borderId="12" xfId="82" applyFont="1" applyFill="1" applyBorder="1" applyAlignment="1">
      <alignment horizontal="center"/>
      <protection/>
    </xf>
    <xf numFmtId="0" fontId="37" fillId="24" borderId="13" xfId="82" applyFont="1" applyFill="1" applyBorder="1" applyAlignment="1">
      <alignment horizontal="center"/>
      <protection/>
    </xf>
    <xf numFmtId="0" fontId="31" fillId="22" borderId="14" xfId="82" applyFill="1" applyBorder="1">
      <alignment/>
      <protection/>
    </xf>
    <xf numFmtId="0" fontId="31" fillId="22" borderId="15" xfId="82" applyFill="1" applyBorder="1">
      <alignment/>
      <protection/>
    </xf>
    <xf numFmtId="0" fontId="40" fillId="0" borderId="0" xfId="0" applyFont="1" applyAlignment="1">
      <alignment/>
    </xf>
    <xf numFmtId="0" fontId="20" fillId="0" borderId="0" xfId="0" applyFont="1" applyAlignment="1">
      <alignment/>
    </xf>
    <xf numFmtId="0" fontId="26"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xf>
    <xf numFmtId="0" fontId="28" fillId="0" borderId="0" xfId="0" applyFont="1" applyFill="1" applyBorder="1" applyAlignment="1">
      <alignment horizontal="center"/>
    </xf>
    <xf numFmtId="0" fontId="40" fillId="0" borderId="0" xfId="0" applyFont="1" applyFill="1" applyAlignment="1">
      <alignment/>
    </xf>
    <xf numFmtId="0" fontId="28" fillId="0" borderId="0" xfId="0" applyFont="1" applyFill="1" applyAlignment="1">
      <alignment/>
    </xf>
    <xf numFmtId="0" fontId="40" fillId="0" borderId="0" xfId="0" applyFont="1" applyFill="1" applyAlignment="1">
      <alignment horizontal="center"/>
    </xf>
    <xf numFmtId="0" fontId="27" fillId="0" borderId="0" xfId="0" applyFont="1" applyFill="1" applyAlignment="1">
      <alignment/>
    </xf>
    <xf numFmtId="0" fontId="27" fillId="0" borderId="0" xfId="0" applyFont="1" applyFill="1" applyAlignment="1">
      <alignment horizontal="center"/>
    </xf>
    <xf numFmtId="0" fontId="28" fillId="26" borderId="0" xfId="0" applyFont="1" applyFill="1" applyBorder="1" applyAlignment="1">
      <alignment horizontal="center" vertical="center"/>
    </xf>
    <xf numFmtId="0" fontId="27" fillId="26" borderId="0" xfId="0" applyFont="1" applyFill="1" applyAlignment="1">
      <alignment/>
    </xf>
    <xf numFmtId="0" fontId="20" fillId="0" borderId="16" xfId="0" applyFont="1" applyBorder="1" applyAlignment="1">
      <alignment/>
    </xf>
    <xf numFmtId="164" fontId="26" fillId="0" borderId="14" xfId="0" applyNumberFormat="1" applyFont="1" applyFill="1" applyBorder="1" applyAlignment="1">
      <alignment horizontal="center" vertical="center" textRotation="90"/>
    </xf>
    <xf numFmtId="164" fontId="26" fillId="0" borderId="17" xfId="0" applyNumberFormat="1" applyFont="1" applyFill="1" applyBorder="1" applyAlignment="1">
      <alignment horizontal="center" vertical="center" textRotation="90"/>
    </xf>
    <xf numFmtId="0" fontId="29" fillId="0" borderId="0" xfId="0" applyFont="1" applyBorder="1" applyAlignment="1">
      <alignment/>
    </xf>
    <xf numFmtId="0" fontId="27" fillId="0" borderId="0" xfId="0" applyFont="1" applyBorder="1" applyAlignment="1">
      <alignment/>
    </xf>
    <xf numFmtId="164" fontId="26" fillId="0" borderId="18" xfId="0" applyNumberFormat="1" applyFont="1" applyFill="1" applyBorder="1" applyAlignment="1">
      <alignment horizontal="center" vertical="center" textRotation="90"/>
    </xf>
    <xf numFmtId="0" fontId="28" fillId="26" borderId="0" xfId="0" applyFont="1" applyFill="1" applyBorder="1" applyAlignment="1">
      <alignment horizontal="right" vertical="center"/>
    </xf>
    <xf numFmtId="0" fontId="0" fillId="0" borderId="19" xfId="0" applyBorder="1" applyAlignment="1">
      <alignment/>
    </xf>
    <xf numFmtId="0" fontId="20" fillId="0" borderId="0" xfId="0" applyFont="1" applyBorder="1" applyAlignment="1">
      <alignment/>
    </xf>
    <xf numFmtId="0" fontId="20" fillId="0" borderId="0" xfId="0" applyFont="1" applyBorder="1" applyAlignment="1">
      <alignment/>
    </xf>
    <xf numFmtId="0" fontId="20" fillId="0" borderId="20" xfId="0" applyFont="1" applyBorder="1" applyAlignment="1">
      <alignment/>
    </xf>
    <xf numFmtId="1" fontId="26" fillId="4" borderId="14" xfId="0" applyNumberFormat="1" applyFont="1" applyFill="1" applyBorder="1" applyAlignment="1">
      <alignment horizontal="center" vertical="center" wrapText="1"/>
    </xf>
    <xf numFmtId="41" fontId="22" fillId="0" borderId="0" xfId="0" applyNumberFormat="1" applyFont="1" applyBorder="1" applyAlignment="1">
      <alignment horizontal="left"/>
    </xf>
    <xf numFmtId="41" fontId="22" fillId="0" borderId="0" xfId="0" applyNumberFormat="1" applyFont="1" applyBorder="1" applyAlignment="1">
      <alignment horizontal="center"/>
    </xf>
    <xf numFmtId="0" fontId="39" fillId="0" borderId="0" xfId="0" applyFont="1" applyBorder="1" applyAlignment="1">
      <alignment horizontal="center"/>
    </xf>
    <xf numFmtId="0" fontId="54" fillId="26" borderId="0" xfId="0" applyFont="1" applyFill="1" applyBorder="1" applyAlignment="1">
      <alignment vertical="center"/>
    </xf>
    <xf numFmtId="0" fontId="48" fillId="0" borderId="17"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8" xfId="0" applyFont="1" applyBorder="1" applyAlignment="1">
      <alignment horizontal="center" vertical="center" wrapText="1"/>
    </xf>
    <xf numFmtId="0" fontId="22" fillId="0" borderId="22" xfId="0" applyFont="1" applyBorder="1" applyAlignment="1">
      <alignment horizontal="center" vertical="center" wrapText="1"/>
    </xf>
    <xf numFmtId="0" fontId="20" fillId="0" borderId="0" xfId="0" applyFont="1" applyAlignment="1">
      <alignment horizontal="left"/>
    </xf>
    <xf numFmtId="0" fontId="29" fillId="0" borderId="0" xfId="0" applyNumberFormat="1" applyFont="1" applyFill="1" applyBorder="1" applyAlignment="1" applyProtection="1">
      <alignment horizontal="left" vertical="center" wrapText="1"/>
      <protection/>
    </xf>
    <xf numFmtId="0" fontId="40" fillId="0" borderId="0" xfId="0" applyFont="1" applyFill="1" applyBorder="1" applyAlignment="1">
      <alignment horizontal="left" vertical="center"/>
    </xf>
    <xf numFmtId="0" fontId="40" fillId="0" borderId="0" xfId="0" applyFont="1" applyFill="1" applyAlignment="1">
      <alignment horizontal="left"/>
    </xf>
    <xf numFmtId="0" fontId="27" fillId="0" borderId="0" xfId="0" applyFont="1" applyAlignment="1">
      <alignment horizontal="left"/>
    </xf>
    <xf numFmtId="0" fontId="0" fillId="0" borderId="19" xfId="0" applyBorder="1" applyAlignment="1">
      <alignment horizontal="left"/>
    </xf>
    <xf numFmtId="0" fontId="27" fillId="0" borderId="0" xfId="0" applyFont="1" applyBorder="1" applyAlignment="1">
      <alignment horizontal="left"/>
    </xf>
    <xf numFmtId="0" fontId="26" fillId="0" borderId="23" xfId="0" applyNumberFormat="1" applyFont="1" applyBorder="1" applyAlignment="1">
      <alignment horizontal="center" vertical="center"/>
    </xf>
    <xf numFmtId="0" fontId="23" fillId="0" borderId="24" xfId="0" applyFont="1" applyBorder="1" applyAlignment="1">
      <alignment horizontal="center" vertical="center" wrapText="1"/>
    </xf>
    <xf numFmtId="0" fontId="22" fillId="0" borderId="24" xfId="0" applyFont="1" applyBorder="1" applyAlignment="1">
      <alignment horizontal="center" vertical="center" wrapText="1"/>
    </xf>
    <xf numFmtId="0" fontId="29" fillId="0" borderId="25" xfId="0" applyFont="1" applyBorder="1" applyAlignment="1">
      <alignment horizontal="center" vertical="center"/>
    </xf>
    <xf numFmtId="41" fontId="26" fillId="0" borderId="23" xfId="0" applyNumberFormat="1" applyFont="1" applyBorder="1" applyAlignment="1">
      <alignment vertical="center"/>
    </xf>
    <xf numFmtId="0" fontId="29" fillId="0" borderId="23" xfId="0" applyFont="1" applyBorder="1" applyAlignment="1">
      <alignment horizontal="center" vertical="center"/>
    </xf>
    <xf numFmtId="0" fontId="26" fillId="0" borderId="26" xfId="0" applyNumberFormat="1" applyFont="1" applyBorder="1" applyAlignment="1">
      <alignment horizontal="center" vertical="center"/>
    </xf>
    <xf numFmtId="41" fontId="26" fillId="0" borderId="26" xfId="0" applyNumberFormat="1" applyFont="1" applyBorder="1" applyAlignment="1">
      <alignment vertical="center"/>
    </xf>
    <xf numFmtId="41" fontId="26" fillId="0" borderId="0" xfId="0" applyNumberFormat="1" applyFont="1" applyBorder="1" applyAlignment="1">
      <alignment vertical="center"/>
    </xf>
    <xf numFmtId="0" fontId="20" fillId="0" borderId="0" xfId="0" applyFont="1" applyBorder="1" applyAlignment="1">
      <alignment horizontal="center"/>
    </xf>
    <xf numFmtId="0" fontId="25"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horizontal="center" vertical="center" wrapText="1"/>
      <protection/>
    </xf>
    <xf numFmtId="0" fontId="20" fillId="0" borderId="27" xfId="0" applyFont="1" applyBorder="1" applyAlignment="1">
      <alignment/>
    </xf>
    <xf numFmtId="0" fontId="28" fillId="0" borderId="0" xfId="0" applyFont="1" applyFill="1" applyAlignment="1">
      <alignment horizontal="center"/>
    </xf>
    <xf numFmtId="0" fontId="43" fillId="0" borderId="0" xfId="64" applyFont="1" applyFill="1" applyBorder="1" applyAlignment="1">
      <alignment horizontal="left"/>
      <protection/>
    </xf>
    <xf numFmtId="0" fontId="44" fillId="0" borderId="0" xfId="64" applyFont="1" applyFill="1" applyAlignment="1">
      <alignment horizontal="center"/>
      <protection/>
    </xf>
    <xf numFmtId="0" fontId="45" fillId="0" borderId="0" xfId="64" applyFont="1" applyFill="1" applyBorder="1" applyAlignment="1">
      <alignment horizontal="left"/>
      <protection/>
    </xf>
    <xf numFmtId="0" fontId="46" fillId="0" borderId="0" xfId="64" applyFont="1" applyFill="1" applyAlignment="1">
      <alignment horizontal="center"/>
      <protection/>
    </xf>
    <xf numFmtId="0" fontId="47" fillId="0" borderId="0" xfId="64" applyFont="1" applyFill="1" applyAlignment="1">
      <alignment horizontal="center"/>
      <protection/>
    </xf>
    <xf numFmtId="0" fontId="49" fillId="0" borderId="14" xfId="64" applyFont="1" applyFill="1" applyBorder="1" applyAlignment="1">
      <alignment horizontal="center" vertical="center"/>
      <protection/>
    </xf>
    <xf numFmtId="0" fontId="50" fillId="0" borderId="28" xfId="64" applyFont="1" applyFill="1" applyBorder="1" applyAlignment="1">
      <alignment/>
      <protection/>
    </xf>
    <xf numFmtId="0" fontId="50" fillId="0" borderId="29" xfId="64" applyFont="1" applyFill="1" applyBorder="1" applyAlignment="1">
      <alignment/>
      <protection/>
    </xf>
    <xf numFmtId="0" fontId="50" fillId="0" borderId="30" xfId="64" applyFont="1" applyFill="1" applyBorder="1" applyAlignment="1">
      <alignment/>
      <protection/>
    </xf>
    <xf numFmtId="0" fontId="50" fillId="0" borderId="31" xfId="64" applyFont="1" applyFill="1" applyBorder="1" applyAlignment="1">
      <alignment/>
      <protection/>
    </xf>
    <xf numFmtId="0" fontId="29" fillId="0" borderId="0" xfId="64" applyFont="1" applyFill="1" applyAlignment="1">
      <alignment horizontal="center"/>
      <protection/>
    </xf>
    <xf numFmtId="0" fontId="49" fillId="0" borderId="17" xfId="64" applyFont="1" applyFill="1" applyBorder="1" applyAlignment="1">
      <alignment horizontal="center" vertical="center"/>
      <protection/>
    </xf>
    <xf numFmtId="0" fontId="49" fillId="0" borderId="32" xfId="64" applyFont="1" applyFill="1" applyBorder="1" applyAlignment="1">
      <alignment horizontal="center"/>
      <protection/>
    </xf>
    <xf numFmtId="0" fontId="49" fillId="0" borderId="23" xfId="64" applyFont="1" applyFill="1" applyBorder="1" applyAlignment="1">
      <alignment horizontal="center"/>
      <protection/>
    </xf>
    <xf numFmtId="0" fontId="51" fillId="0" borderId="23" xfId="64" applyFont="1" applyFill="1" applyBorder="1" applyAlignment="1">
      <alignment horizontal="center"/>
      <protection/>
    </xf>
    <xf numFmtId="0" fontId="51" fillId="0" borderId="33" xfId="64" applyFont="1" applyFill="1" applyBorder="1" applyAlignment="1">
      <alignment horizontal="center"/>
      <protection/>
    </xf>
    <xf numFmtId="0" fontId="51" fillId="0" borderId="34" xfId="64" applyFont="1" applyFill="1" applyBorder="1" applyAlignment="1">
      <alignment horizontal="center"/>
      <protection/>
    </xf>
    <xf numFmtId="209" fontId="48" fillId="0" borderId="35" xfId="64" applyNumberFormat="1" applyFont="1" applyFill="1" applyBorder="1" applyAlignment="1">
      <alignment horizontal="center" vertical="center"/>
      <protection/>
    </xf>
    <xf numFmtId="209" fontId="48" fillId="0" borderId="36" xfId="64" applyNumberFormat="1" applyFont="1" applyFill="1" applyBorder="1" applyAlignment="1">
      <alignment horizontal="center" vertical="center"/>
      <protection/>
    </xf>
    <xf numFmtId="209" fontId="48" fillId="0" borderId="37" xfId="64" applyNumberFormat="1" applyFont="1" applyFill="1" applyBorder="1" applyAlignment="1">
      <alignment horizontal="center" vertical="center"/>
      <protection/>
    </xf>
    <xf numFmtId="209" fontId="48" fillId="0" borderId="38" xfId="64" applyNumberFormat="1" applyFont="1" applyFill="1" applyBorder="1" applyAlignment="1">
      <alignment horizontal="center" vertical="center"/>
      <protection/>
    </xf>
    <xf numFmtId="209" fontId="29" fillId="0" borderId="0" xfId="64" applyNumberFormat="1" applyFont="1" applyFill="1" applyAlignment="1">
      <alignment horizontal="center" vertical="center"/>
      <protection/>
    </xf>
    <xf numFmtId="0" fontId="52" fillId="0" borderId="39" xfId="64" applyFont="1" applyFill="1" applyBorder="1" applyAlignment="1">
      <alignment horizontal="center"/>
      <protection/>
    </xf>
    <xf numFmtId="0" fontId="48" fillId="0" borderId="16" xfId="64" applyFont="1" applyFill="1" applyBorder="1" applyAlignment="1">
      <alignment horizontal="center" vertical="center"/>
      <protection/>
    </xf>
    <xf numFmtId="0" fontId="48" fillId="0" borderId="40" xfId="64" applyFont="1" applyFill="1" applyBorder="1" applyAlignment="1">
      <alignment horizontal="center" vertical="center"/>
      <protection/>
    </xf>
    <xf numFmtId="0" fontId="29" fillId="0" borderId="16" xfId="64" applyFont="1" applyFill="1" applyBorder="1" applyAlignment="1">
      <alignment horizontal="center"/>
      <protection/>
    </xf>
    <xf numFmtId="0" fontId="22" fillId="26" borderId="23" xfId="64" applyFont="1" applyFill="1" applyBorder="1" applyAlignment="1">
      <alignment horizontal="center" vertical="center"/>
      <protection/>
    </xf>
    <xf numFmtId="0" fontId="29" fillId="26" borderId="0" xfId="64" applyFont="1" applyFill="1" applyAlignment="1">
      <alignment horizontal="center"/>
      <protection/>
    </xf>
    <xf numFmtId="0" fontId="29" fillId="26" borderId="0" xfId="64" applyFont="1" applyFill="1" applyAlignment="1">
      <alignment horizontal="center" vertical="center"/>
      <protection/>
    </xf>
    <xf numFmtId="0" fontId="20" fillId="26" borderId="23" xfId="64" applyFont="1" applyFill="1" applyBorder="1" applyAlignment="1">
      <alignment horizontal="center" vertical="center"/>
      <protection/>
    </xf>
    <xf numFmtId="0" fontId="59" fillId="0" borderId="0" xfId="64" applyFont="1" applyFill="1" applyBorder="1" applyAlignment="1">
      <alignment horizontal="left"/>
      <protection/>
    </xf>
    <xf numFmtId="0" fontId="49" fillId="0" borderId="0" xfId="64" applyFont="1" applyFill="1" applyBorder="1" applyAlignment="1">
      <alignment horizontal="center"/>
      <protection/>
    </xf>
    <xf numFmtId="0" fontId="29" fillId="0" borderId="0" xfId="64" applyFont="1" applyFill="1" applyBorder="1" applyAlignment="1">
      <alignment horizontal="center"/>
      <protection/>
    </xf>
    <xf numFmtId="0" fontId="52" fillId="0" borderId="0" xfId="64" applyFont="1" applyFill="1" applyBorder="1" applyAlignment="1">
      <alignment horizontal="center"/>
      <protection/>
    </xf>
    <xf numFmtId="0" fontId="48" fillId="0" borderId="0" xfId="64" applyFont="1" applyFill="1" applyAlignment="1">
      <alignment horizontal="center"/>
      <protection/>
    </xf>
    <xf numFmtId="0" fontId="63" fillId="26" borderId="23" xfId="0" applyFont="1" applyFill="1" applyBorder="1" applyAlignment="1">
      <alignment horizontal="center" vertical="center"/>
    </xf>
    <xf numFmtId="0" fontId="24" fillId="26" borderId="0" xfId="63" applyFont="1" applyFill="1" applyBorder="1" applyAlignment="1">
      <alignment horizontal="left" vertical="center" wrapText="1"/>
      <protection/>
    </xf>
    <xf numFmtId="0" fontId="55" fillId="0" borderId="0" xfId="0" applyFont="1" applyBorder="1" applyAlignment="1">
      <alignment horizontal="center" vertical="center"/>
    </xf>
    <xf numFmtId="0" fontId="24" fillId="0" borderId="0" xfId="0" applyFont="1" applyFill="1" applyBorder="1" applyAlignment="1">
      <alignment horizontal="right" vertical="center"/>
    </xf>
    <xf numFmtId="0" fontId="26" fillId="26" borderId="0" xfId="63" applyFont="1" applyFill="1" applyBorder="1" applyAlignment="1">
      <alignment horizontal="left" vertical="center"/>
      <protection/>
    </xf>
    <xf numFmtId="1" fontId="42" fillId="0" borderId="0" xfId="0" applyNumberFormat="1" applyFont="1" applyFill="1" applyBorder="1" applyAlignment="1">
      <alignment horizontal="center" vertical="center" wrapText="1"/>
    </xf>
    <xf numFmtId="0" fontId="63" fillId="26" borderId="26" xfId="0" applyFont="1" applyFill="1" applyBorder="1" applyAlignment="1">
      <alignment horizontal="center" vertical="center"/>
    </xf>
    <xf numFmtId="0" fontId="28" fillId="0" borderId="0" xfId="0" applyFont="1" applyFill="1" applyBorder="1" applyAlignment="1">
      <alignment vertical="center"/>
    </xf>
    <xf numFmtId="0" fontId="22" fillId="26" borderId="25" xfId="64" applyFont="1" applyFill="1" applyBorder="1" applyAlignment="1">
      <alignment horizontal="center" vertical="center"/>
      <protection/>
    </xf>
    <xf numFmtId="0" fontId="58" fillId="26" borderId="29" xfId="64" applyFont="1" applyFill="1" applyBorder="1" applyAlignment="1">
      <alignment horizontal="center" vertical="center"/>
      <protection/>
    </xf>
    <xf numFmtId="0" fontId="58" fillId="26" borderId="23" xfId="61" applyFont="1" applyFill="1" applyBorder="1" applyAlignment="1">
      <alignment horizontal="center" vertical="center"/>
      <protection/>
    </xf>
    <xf numFmtId="0" fontId="28" fillId="26" borderId="25" xfId="64" applyFont="1" applyFill="1" applyBorder="1" applyAlignment="1">
      <alignment horizontal="center" vertical="center"/>
      <protection/>
    </xf>
    <xf numFmtId="0" fontId="28" fillId="26" borderId="23" xfId="64" applyFont="1" applyFill="1" applyBorder="1" applyAlignment="1">
      <alignment horizontal="center" vertical="center"/>
      <protection/>
    </xf>
    <xf numFmtId="0" fontId="53" fillId="0" borderId="16" xfId="61" applyFont="1" applyBorder="1" applyAlignment="1">
      <alignment vertical="center" wrapText="1"/>
      <protection/>
    </xf>
    <xf numFmtId="0" fontId="26" fillId="0" borderId="0" xfId="64" applyFont="1" applyFill="1" applyBorder="1" applyAlignment="1">
      <alignment horizontal="center" vertical="center"/>
      <protection/>
    </xf>
    <xf numFmtId="0" fontId="28" fillId="0" borderId="0" xfId="61" applyFont="1" applyFill="1" applyBorder="1" applyAlignment="1">
      <alignment horizontal="center" vertical="center"/>
      <protection/>
    </xf>
    <xf numFmtId="0" fontId="61" fillId="0" borderId="0" xfId="64" applyFont="1" applyFill="1" applyBorder="1" applyAlignment="1">
      <alignment horizontal="left"/>
      <protection/>
    </xf>
    <xf numFmtId="0" fontId="51" fillId="0" borderId="0" xfId="0" applyFont="1" applyAlignment="1">
      <alignment/>
    </xf>
    <xf numFmtId="0" fontId="51" fillId="0" borderId="0" xfId="0" applyFont="1" applyBorder="1" applyAlignment="1">
      <alignment horizontal="center"/>
    </xf>
    <xf numFmtId="0" fontId="51" fillId="0" borderId="0" xfId="0" applyFont="1" applyFill="1" applyBorder="1" applyAlignment="1">
      <alignment/>
    </xf>
    <xf numFmtId="0" fontId="51" fillId="0" borderId="0" xfId="0" applyFont="1" applyFill="1" applyAlignment="1">
      <alignment/>
    </xf>
    <xf numFmtId="0" fontId="51" fillId="0" borderId="0" xfId="0" applyFont="1" applyFill="1" applyBorder="1" applyAlignment="1">
      <alignment vertical="center"/>
    </xf>
    <xf numFmtId="0" fontId="25" fillId="26" borderId="0" xfId="63" applyFont="1" applyFill="1" applyBorder="1" applyAlignment="1">
      <alignment horizontal="center" vertical="center"/>
      <protection/>
    </xf>
    <xf numFmtId="0" fontId="26" fillId="0" borderId="23" xfId="0" applyNumberFormat="1" applyFont="1" applyBorder="1" applyAlignment="1" quotePrefix="1">
      <alignment horizontal="center" vertical="center"/>
    </xf>
    <xf numFmtId="0" fontId="65" fillId="26" borderId="23" xfId="0" applyFont="1" applyFill="1" applyBorder="1" applyAlignment="1">
      <alignment horizontal="center" vertical="center"/>
    </xf>
    <xf numFmtId="0" fontId="26" fillId="0" borderId="26" xfId="0" applyNumberFormat="1" applyFont="1" applyBorder="1" applyAlignment="1" quotePrefix="1">
      <alignment horizontal="center" vertical="center"/>
    </xf>
    <xf numFmtId="0" fontId="65" fillId="26" borderId="26" xfId="0" applyFont="1" applyFill="1" applyBorder="1" applyAlignment="1">
      <alignment horizontal="center" vertical="center"/>
    </xf>
    <xf numFmtId="0" fontId="26" fillId="26" borderId="41" xfId="64" applyFont="1" applyFill="1" applyBorder="1" applyAlignment="1">
      <alignment horizontal="center" vertical="center"/>
      <protection/>
    </xf>
    <xf numFmtId="0" fontId="26" fillId="26" borderId="42" xfId="64" applyFont="1" applyFill="1" applyBorder="1" applyAlignment="1">
      <alignment horizontal="center" vertical="center"/>
      <protection/>
    </xf>
    <xf numFmtId="0" fontId="26" fillId="26" borderId="43" xfId="64" applyFont="1" applyFill="1" applyBorder="1" applyAlignment="1">
      <alignment horizontal="center" vertical="center"/>
      <protection/>
    </xf>
    <xf numFmtId="0" fontId="28" fillId="26" borderId="26" xfId="64" applyFont="1" applyFill="1" applyBorder="1" applyAlignment="1">
      <alignment horizontal="center" vertical="center"/>
      <protection/>
    </xf>
    <xf numFmtId="0" fontId="20" fillId="26" borderId="26" xfId="64" applyFont="1" applyFill="1" applyBorder="1" applyAlignment="1">
      <alignment horizontal="center" vertical="center"/>
      <protection/>
    </xf>
    <xf numFmtId="0" fontId="50" fillId="0" borderId="44" xfId="64" applyFont="1" applyFill="1" applyBorder="1" applyAlignment="1">
      <alignment/>
      <protection/>
    </xf>
    <xf numFmtId="0" fontId="51" fillId="0" borderId="45" xfId="64" applyFont="1" applyFill="1" applyBorder="1" applyAlignment="1">
      <alignment horizontal="center"/>
      <protection/>
    </xf>
    <xf numFmtId="209" fontId="48" fillId="0" borderId="46" xfId="64" applyNumberFormat="1" applyFont="1" applyFill="1" applyBorder="1" applyAlignment="1">
      <alignment horizontal="center" vertical="center"/>
      <protection/>
    </xf>
    <xf numFmtId="0" fontId="48" fillId="0" borderId="47" xfId="64" applyFont="1" applyFill="1" applyBorder="1" applyAlignment="1">
      <alignment horizontal="center" vertical="center"/>
      <protection/>
    </xf>
    <xf numFmtId="0" fontId="46" fillId="0" borderId="0" xfId="64" applyFont="1" applyFill="1" applyBorder="1" applyAlignment="1">
      <alignment/>
      <protection/>
    </xf>
    <xf numFmtId="0" fontId="26" fillId="27" borderId="23"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23" xfId="0" applyFont="1" applyBorder="1" applyAlignment="1">
      <alignment horizontal="center" vertical="center"/>
    </xf>
    <xf numFmtId="0" fontId="26" fillId="0" borderId="26" xfId="0" applyFont="1" applyBorder="1" applyAlignment="1">
      <alignment horizontal="center" vertical="center"/>
    </xf>
    <xf numFmtId="0" fontId="28" fillId="0" borderId="0" xfId="0" applyFont="1" applyFill="1" applyAlignment="1">
      <alignment horizontal="left"/>
    </xf>
    <xf numFmtId="0" fontId="23" fillId="0" borderId="0" xfId="0" applyFont="1" applyFill="1" applyBorder="1" applyAlignment="1">
      <alignment horizontal="center" vertical="center"/>
    </xf>
    <xf numFmtId="0" fontId="25" fillId="0" borderId="0" xfId="0" applyFont="1" applyFill="1" applyAlignment="1">
      <alignment horizontal="center"/>
    </xf>
    <xf numFmtId="0" fontId="25" fillId="0" borderId="0" xfId="0" applyFont="1" applyAlignment="1">
      <alignment horizontal="center"/>
    </xf>
    <xf numFmtId="0" fontId="62" fillId="0" borderId="0" xfId="0" applyFont="1" applyFill="1" applyBorder="1" applyAlignment="1">
      <alignment vertical="center"/>
    </xf>
    <xf numFmtId="0" fontId="26" fillId="26" borderId="48" xfId="64" applyFont="1" applyFill="1" applyBorder="1" applyAlignment="1">
      <alignment horizontal="center" vertical="center"/>
      <protection/>
    </xf>
    <xf numFmtId="0" fontId="62" fillId="0" borderId="0" xfId="0" applyFont="1" applyFill="1" applyBorder="1" applyAlignment="1">
      <alignment horizontal="left" vertical="center"/>
    </xf>
    <xf numFmtId="0" fontId="62" fillId="0" borderId="0" xfId="0" applyFont="1" applyFill="1" applyBorder="1" applyAlignment="1">
      <alignment/>
    </xf>
    <xf numFmtId="0" fontId="40" fillId="0" borderId="23" xfId="0" applyFont="1" applyBorder="1" applyAlignment="1">
      <alignment horizontal="center" vertical="center"/>
    </xf>
    <xf numFmtId="0" fontId="28" fillId="0" borderId="23" xfId="0" applyFont="1" applyBorder="1" applyAlignment="1">
      <alignment vertical="center"/>
    </xf>
    <xf numFmtId="0" fontId="28" fillId="26" borderId="42" xfId="64" applyFont="1" applyFill="1" applyBorder="1" applyAlignment="1">
      <alignment horizontal="center" vertical="center"/>
      <protection/>
    </xf>
    <xf numFmtId="0" fontId="28" fillId="28" borderId="42" xfId="64" applyFont="1" applyFill="1" applyBorder="1" applyAlignment="1">
      <alignment horizontal="center" vertical="center"/>
      <protection/>
    </xf>
    <xf numFmtId="0" fontId="40" fillId="26" borderId="0" xfId="64" applyFont="1" applyFill="1" applyAlignment="1">
      <alignment horizontal="center"/>
      <protection/>
    </xf>
    <xf numFmtId="0" fontId="28" fillId="0" borderId="23" xfId="0" applyFont="1" applyBorder="1" applyAlignment="1">
      <alignment horizontal="center" vertical="center"/>
    </xf>
    <xf numFmtId="0" fontId="28" fillId="26" borderId="0" xfId="64" applyFont="1" applyFill="1" applyAlignment="1">
      <alignment horizontal="center"/>
      <protection/>
    </xf>
    <xf numFmtId="0" fontId="50" fillId="29" borderId="31" xfId="64" applyFont="1" applyFill="1" applyBorder="1" applyAlignment="1">
      <alignment/>
      <protection/>
    </xf>
    <xf numFmtId="0" fontId="50" fillId="29" borderId="30" xfId="64" applyFont="1" applyFill="1" applyBorder="1" applyAlignment="1">
      <alignment/>
      <protection/>
    </xf>
    <xf numFmtId="0" fontId="50" fillId="29" borderId="29" xfId="64" applyFont="1" applyFill="1" applyBorder="1" applyAlignment="1">
      <alignment/>
      <protection/>
    </xf>
    <xf numFmtId="0" fontId="51" fillId="29" borderId="23" xfId="64" applyFont="1" applyFill="1" applyBorder="1" applyAlignment="1">
      <alignment horizontal="center"/>
      <protection/>
    </xf>
    <xf numFmtId="0" fontId="51" fillId="29" borderId="34" xfId="64" applyFont="1" applyFill="1" applyBorder="1" applyAlignment="1">
      <alignment horizontal="center"/>
      <protection/>
    </xf>
    <xf numFmtId="0" fontId="49" fillId="29" borderId="32" xfId="64" applyFont="1" applyFill="1" applyBorder="1" applyAlignment="1">
      <alignment horizontal="center"/>
      <protection/>
    </xf>
    <xf numFmtId="0" fontId="49" fillId="29" borderId="23" xfId="64" applyFont="1" applyFill="1" applyBorder="1" applyAlignment="1">
      <alignment horizontal="center"/>
      <protection/>
    </xf>
    <xf numFmtId="209" fontId="48" fillId="29" borderId="36" xfId="64" applyNumberFormat="1" applyFont="1" applyFill="1" applyBorder="1" applyAlignment="1">
      <alignment horizontal="center" vertical="center"/>
      <protection/>
    </xf>
    <xf numFmtId="209" fontId="48" fillId="29" borderId="38" xfId="64" applyNumberFormat="1" applyFont="1" applyFill="1" applyBorder="1" applyAlignment="1">
      <alignment horizontal="center" vertical="center"/>
      <protection/>
    </xf>
    <xf numFmtId="209" fontId="48" fillId="29" borderId="35" xfId="64" applyNumberFormat="1" applyFont="1" applyFill="1" applyBorder="1" applyAlignment="1">
      <alignment horizontal="center" vertical="center"/>
      <protection/>
    </xf>
    <xf numFmtId="0" fontId="48" fillId="29" borderId="16" xfId="64" applyFont="1" applyFill="1" applyBorder="1" applyAlignment="1">
      <alignment horizontal="center" vertical="center"/>
      <protection/>
    </xf>
    <xf numFmtId="0" fontId="29" fillId="29" borderId="0" xfId="64" applyFont="1" applyFill="1" applyAlignment="1">
      <alignment horizontal="center"/>
      <protection/>
    </xf>
    <xf numFmtId="0" fontId="40" fillId="0" borderId="26" xfId="0" applyFont="1" applyBorder="1" applyAlignment="1">
      <alignment horizontal="center" vertical="center"/>
    </xf>
    <xf numFmtId="0" fontId="28" fillId="26" borderId="43" xfId="64" applyFont="1" applyFill="1" applyBorder="1" applyAlignment="1">
      <alignment horizontal="center" vertical="center"/>
      <protection/>
    </xf>
    <xf numFmtId="0" fontId="69" fillId="0" borderId="25" xfId="0" applyFont="1" applyFill="1" applyBorder="1" applyAlignment="1">
      <alignment horizontal="left" vertical="center"/>
    </xf>
    <xf numFmtId="0" fontId="28" fillId="0" borderId="25" xfId="0" applyFont="1" applyBorder="1" applyAlignment="1">
      <alignment horizontal="center" vertical="center"/>
    </xf>
    <xf numFmtId="0" fontId="28" fillId="26" borderId="41" xfId="64" applyFont="1" applyFill="1" applyBorder="1" applyAlignment="1">
      <alignment horizontal="center" vertical="center"/>
      <protection/>
    </xf>
    <xf numFmtId="0" fontId="28" fillId="28" borderId="41" xfId="64" applyFont="1" applyFill="1" applyBorder="1" applyAlignment="1">
      <alignment horizontal="center" vertical="center"/>
      <protection/>
    </xf>
    <xf numFmtId="0" fontId="28" fillId="0" borderId="49" xfId="0" applyNumberFormat="1" applyFont="1" applyFill="1" applyBorder="1" applyAlignment="1" applyProtection="1">
      <alignment horizontal="left" vertical="center" wrapText="1"/>
      <protection/>
    </xf>
    <xf numFmtId="0" fontId="28" fillId="0" borderId="50" xfId="0" applyNumberFormat="1" applyFont="1" applyFill="1" applyBorder="1" applyAlignment="1" applyProtection="1">
      <alignment horizontal="left" vertical="center" wrapText="1"/>
      <protection/>
    </xf>
    <xf numFmtId="0" fontId="28" fillId="28" borderId="43" xfId="64" applyFont="1" applyFill="1" applyBorder="1" applyAlignment="1">
      <alignment horizontal="center" vertical="center"/>
      <protection/>
    </xf>
    <xf numFmtId="0" fontId="26" fillId="0" borderId="25" xfId="0" applyNumberFormat="1" applyFont="1" applyFill="1" applyBorder="1" applyAlignment="1">
      <alignment horizontal="center" vertical="center"/>
    </xf>
    <xf numFmtId="41" fontId="26" fillId="0" borderId="25" xfId="0" applyNumberFormat="1" applyFont="1" applyFill="1" applyBorder="1" applyAlignment="1">
      <alignment vertical="center"/>
    </xf>
    <xf numFmtId="0" fontId="26" fillId="0" borderId="25" xfId="0" applyFont="1" applyFill="1" applyBorder="1" applyAlignment="1">
      <alignment horizontal="center" vertical="center"/>
    </xf>
    <xf numFmtId="0" fontId="20" fillId="0" borderId="0" xfId="0" applyFont="1" applyFill="1" applyAlignment="1">
      <alignment/>
    </xf>
    <xf numFmtId="0" fontId="20" fillId="0" borderId="0" xfId="0" applyFont="1" applyFill="1" applyBorder="1" applyAlignment="1">
      <alignment/>
    </xf>
    <xf numFmtId="0" fontId="26" fillId="0" borderId="23" xfId="0" applyNumberFormat="1" applyFont="1" applyFill="1" applyBorder="1" applyAlignment="1">
      <alignment horizontal="center" vertical="center"/>
    </xf>
    <xf numFmtId="41" fontId="26" fillId="0" borderId="23" xfId="0" applyNumberFormat="1" applyFont="1" applyFill="1" applyBorder="1" applyAlignment="1">
      <alignment vertical="center"/>
    </xf>
    <xf numFmtId="0" fontId="20" fillId="0" borderId="0" xfId="0" applyFont="1" applyFill="1" applyAlignment="1">
      <alignment/>
    </xf>
    <xf numFmtId="0" fontId="20" fillId="0" borderId="0" xfId="0" applyFont="1" applyFill="1" applyBorder="1" applyAlignment="1">
      <alignment/>
    </xf>
    <xf numFmtId="0" fontId="53" fillId="26" borderId="44" xfId="64" applyFont="1" applyFill="1" applyBorder="1" applyAlignment="1">
      <alignment horizontal="center" vertical="center"/>
      <protection/>
    </xf>
    <xf numFmtId="0" fontId="53" fillId="26" borderId="51" xfId="64" applyFont="1" applyFill="1" applyBorder="1" applyAlignment="1">
      <alignment horizontal="center" vertical="center"/>
      <protection/>
    </xf>
    <xf numFmtId="0" fontId="53" fillId="26" borderId="52" xfId="64" applyFont="1" applyFill="1" applyBorder="1" applyAlignment="1">
      <alignment horizontal="center" vertical="center"/>
      <protection/>
    </xf>
    <xf numFmtId="0" fontId="53" fillId="26" borderId="53" xfId="64" applyFont="1" applyFill="1" applyBorder="1" applyAlignment="1">
      <alignment horizontal="center" vertical="center"/>
      <protection/>
    </xf>
    <xf numFmtId="0" fontId="46" fillId="26" borderId="54" xfId="64" applyFont="1" applyFill="1" applyBorder="1" applyAlignment="1">
      <alignment horizontal="center" vertical="center"/>
      <protection/>
    </xf>
    <xf numFmtId="0" fontId="46" fillId="26" borderId="25" xfId="64" applyFont="1" applyFill="1" applyBorder="1" applyAlignment="1">
      <alignment horizontal="center" vertical="center"/>
      <protection/>
    </xf>
    <xf numFmtId="0" fontId="46" fillId="26" borderId="31" xfId="64" applyFont="1" applyFill="1" applyBorder="1" applyAlignment="1">
      <alignment horizontal="center" vertical="center"/>
      <protection/>
    </xf>
    <xf numFmtId="0" fontId="46" fillId="26" borderId="30" xfId="64" applyFont="1" applyFill="1" applyBorder="1" applyAlignment="1">
      <alignment horizontal="center" vertical="center"/>
      <protection/>
    </xf>
    <xf numFmtId="0" fontId="46" fillId="26" borderId="44" xfId="64" applyFont="1" applyFill="1" applyBorder="1" applyAlignment="1">
      <alignment horizontal="center" vertical="center"/>
      <protection/>
    </xf>
    <xf numFmtId="0" fontId="46" fillId="26" borderId="55" xfId="64" applyFont="1" applyFill="1" applyBorder="1" applyAlignment="1">
      <alignment horizontal="center" vertical="center"/>
      <protection/>
    </xf>
    <xf numFmtId="0" fontId="46" fillId="26" borderId="31" xfId="64" applyFont="1" applyFill="1" applyBorder="1" applyAlignment="1">
      <alignment horizontal="center"/>
      <protection/>
    </xf>
    <xf numFmtId="0" fontId="46" fillId="26" borderId="30" xfId="64" applyFont="1" applyFill="1" applyBorder="1" applyAlignment="1">
      <alignment horizontal="center"/>
      <protection/>
    </xf>
    <xf numFmtId="0" fontId="46" fillId="0" borderId="25" xfId="64" applyFont="1" applyFill="1" applyBorder="1" applyAlignment="1">
      <alignment horizontal="center" vertical="center"/>
      <protection/>
    </xf>
    <xf numFmtId="0" fontId="46" fillId="0" borderId="31" xfId="64" applyFont="1" applyFill="1" applyBorder="1" applyAlignment="1">
      <alignment horizontal="center" vertical="center"/>
      <protection/>
    </xf>
    <xf numFmtId="0" fontId="46" fillId="15" borderId="25" xfId="64" applyFont="1" applyFill="1" applyBorder="1" applyAlignment="1">
      <alignment horizontal="center" vertical="center"/>
      <protection/>
    </xf>
    <xf numFmtId="0" fontId="46" fillId="29" borderId="25" xfId="64" applyFont="1" applyFill="1" applyBorder="1" applyAlignment="1">
      <alignment horizontal="center" vertical="center"/>
      <protection/>
    </xf>
    <xf numFmtId="0" fontId="46" fillId="29" borderId="30" xfId="64" applyFont="1" applyFill="1" applyBorder="1" applyAlignment="1">
      <alignment horizontal="center" vertical="center"/>
      <protection/>
    </xf>
    <xf numFmtId="0" fontId="46" fillId="29" borderId="31" xfId="64" applyFont="1" applyFill="1" applyBorder="1" applyAlignment="1">
      <alignment horizontal="center"/>
      <protection/>
    </xf>
    <xf numFmtId="0" fontId="46" fillId="26" borderId="56" xfId="64" applyFont="1" applyFill="1" applyBorder="1" applyAlignment="1">
      <alignment horizontal="center"/>
      <protection/>
    </xf>
    <xf numFmtId="0" fontId="46" fillId="26" borderId="23" xfId="64" applyFont="1" applyFill="1" applyBorder="1" applyAlignment="1">
      <alignment horizontal="center" vertical="center"/>
      <protection/>
    </xf>
    <xf numFmtId="0" fontId="46" fillId="26" borderId="32" xfId="64" applyFont="1" applyFill="1" applyBorder="1" applyAlignment="1">
      <alignment horizontal="center"/>
      <protection/>
    </xf>
    <xf numFmtId="0" fontId="46" fillId="26" borderId="32" xfId="64" applyFont="1" applyFill="1" applyBorder="1" applyAlignment="1">
      <alignment horizontal="center" vertical="center"/>
      <protection/>
    </xf>
    <xf numFmtId="0" fontId="46" fillId="26" borderId="33" xfId="64" applyFont="1" applyFill="1" applyBorder="1" applyAlignment="1">
      <alignment horizontal="center"/>
      <protection/>
    </xf>
    <xf numFmtId="0" fontId="46" fillId="26" borderId="34" xfId="64" applyFont="1" applyFill="1" applyBorder="1" applyAlignment="1">
      <alignment horizontal="center" vertical="center"/>
      <protection/>
    </xf>
    <xf numFmtId="0" fontId="46" fillId="29" borderId="23" xfId="64" applyFont="1" applyFill="1" applyBorder="1" applyAlignment="1">
      <alignment horizontal="center" vertical="center"/>
      <protection/>
    </xf>
    <xf numFmtId="0" fontId="46" fillId="0" borderId="23" xfId="64" applyFont="1" applyFill="1" applyBorder="1" applyAlignment="1">
      <alignment horizontal="center" vertical="center"/>
      <protection/>
    </xf>
    <xf numFmtId="0" fontId="46" fillId="15" borderId="23" xfId="64" applyFont="1" applyFill="1" applyBorder="1" applyAlignment="1">
      <alignment horizontal="center" vertical="center"/>
      <protection/>
    </xf>
    <xf numFmtId="0" fontId="46" fillId="29" borderId="34" xfId="64" applyFont="1" applyFill="1" applyBorder="1" applyAlignment="1">
      <alignment horizontal="center" vertical="center"/>
      <protection/>
    </xf>
    <xf numFmtId="0" fontId="46" fillId="26" borderId="33" xfId="64" applyFont="1" applyFill="1" applyBorder="1" applyAlignment="1">
      <alignment horizontal="center" vertical="center"/>
      <protection/>
    </xf>
    <xf numFmtId="0" fontId="46" fillId="29" borderId="32" xfId="64" applyFont="1" applyFill="1" applyBorder="1" applyAlignment="1">
      <alignment horizontal="center"/>
      <protection/>
    </xf>
    <xf numFmtId="0" fontId="46" fillId="26" borderId="34" xfId="64" applyFont="1" applyFill="1" applyBorder="1" applyAlignment="1">
      <alignment horizontal="center"/>
      <protection/>
    </xf>
    <xf numFmtId="0" fontId="46" fillId="26" borderId="56" xfId="64" applyFont="1" applyFill="1" applyBorder="1" applyAlignment="1">
      <alignment horizontal="center" vertical="center"/>
      <protection/>
    </xf>
    <xf numFmtId="0" fontId="46" fillId="26" borderId="26" xfId="64" applyFont="1" applyFill="1" applyBorder="1" applyAlignment="1">
      <alignment horizontal="center" vertical="center"/>
      <protection/>
    </xf>
    <xf numFmtId="0" fontId="46" fillId="26" borderId="57" xfId="64" applyFont="1" applyFill="1" applyBorder="1" applyAlignment="1">
      <alignment horizontal="center" vertical="center"/>
      <protection/>
    </xf>
    <xf numFmtId="0" fontId="46" fillId="26" borderId="58" xfId="64" applyFont="1" applyFill="1" applyBorder="1" applyAlignment="1">
      <alignment horizontal="center" vertical="center"/>
      <protection/>
    </xf>
    <xf numFmtId="0" fontId="46" fillId="26" borderId="59" xfId="64" applyFont="1" applyFill="1" applyBorder="1" applyAlignment="1">
      <alignment horizontal="center"/>
      <protection/>
    </xf>
    <xf numFmtId="0" fontId="46" fillId="26" borderId="60" xfId="64" applyFont="1" applyFill="1" applyBorder="1" applyAlignment="1">
      <alignment horizontal="center" vertical="center"/>
      <protection/>
    </xf>
    <xf numFmtId="0" fontId="46" fillId="26" borderId="61" xfId="64" applyFont="1" applyFill="1" applyBorder="1" applyAlignment="1">
      <alignment horizontal="center" vertical="center"/>
      <protection/>
    </xf>
    <xf numFmtId="0" fontId="46" fillId="26" borderId="60" xfId="64" applyFont="1" applyFill="1" applyBorder="1" applyAlignment="1">
      <alignment horizontal="center"/>
      <protection/>
    </xf>
    <xf numFmtId="0" fontId="46" fillId="26" borderId="52" xfId="64" applyFont="1" applyFill="1" applyBorder="1" applyAlignment="1">
      <alignment horizontal="center" vertical="center"/>
      <protection/>
    </xf>
    <xf numFmtId="0" fontId="46" fillId="26" borderId="61" xfId="64" applyFont="1" applyFill="1" applyBorder="1" applyAlignment="1">
      <alignment horizontal="center"/>
      <protection/>
    </xf>
    <xf numFmtId="0" fontId="46" fillId="26" borderId="62" xfId="64" applyFont="1" applyFill="1" applyBorder="1" applyAlignment="1">
      <alignment horizontal="center" vertical="center"/>
      <protection/>
    </xf>
    <xf numFmtId="0" fontId="46" fillId="0" borderId="26" xfId="64" applyFont="1" applyFill="1" applyBorder="1" applyAlignment="1">
      <alignment horizontal="center" vertical="center"/>
      <protection/>
    </xf>
    <xf numFmtId="0" fontId="46" fillId="29" borderId="26" xfId="64" applyFont="1" applyFill="1" applyBorder="1" applyAlignment="1">
      <alignment horizontal="center" vertical="center"/>
      <protection/>
    </xf>
    <xf numFmtId="0" fontId="46" fillId="29" borderId="61" xfId="64" applyFont="1" applyFill="1" applyBorder="1" applyAlignment="1">
      <alignment horizontal="center" vertical="center"/>
      <protection/>
    </xf>
    <xf numFmtId="0" fontId="46" fillId="29" borderId="60" xfId="64" applyFont="1" applyFill="1" applyBorder="1" applyAlignment="1">
      <alignment horizontal="center"/>
      <protection/>
    </xf>
    <xf numFmtId="0" fontId="46" fillId="0" borderId="0" xfId="64" applyFont="1" applyFill="1" applyBorder="1" applyAlignment="1">
      <alignment horizontal="center"/>
      <protection/>
    </xf>
    <xf numFmtId="0" fontId="46" fillId="0" borderId="0" xfId="64" applyFont="1" applyFill="1" applyBorder="1" applyAlignment="1">
      <alignment horizontal="center" vertical="center"/>
      <protection/>
    </xf>
    <xf numFmtId="0" fontId="46" fillId="0" borderId="51" xfId="64" applyFont="1" applyFill="1" applyBorder="1" applyAlignment="1">
      <alignment horizontal="center" vertical="center"/>
      <protection/>
    </xf>
    <xf numFmtId="0" fontId="46" fillId="29" borderId="0" xfId="64" applyFont="1" applyFill="1" applyBorder="1" applyAlignment="1">
      <alignment horizontal="center" vertical="center"/>
      <protection/>
    </xf>
    <xf numFmtId="0" fontId="46" fillId="29" borderId="0" xfId="64" applyFont="1" applyFill="1" applyBorder="1" applyAlignment="1">
      <alignment horizontal="center"/>
      <protection/>
    </xf>
    <xf numFmtId="0" fontId="46" fillId="26" borderId="54" xfId="64" applyFont="1" applyFill="1" applyBorder="1" applyAlignment="1">
      <alignment horizontal="center"/>
      <protection/>
    </xf>
    <xf numFmtId="0" fontId="46" fillId="26" borderId="29" xfId="64" applyFont="1" applyFill="1" applyBorder="1" applyAlignment="1">
      <alignment horizontal="center" vertical="center"/>
      <protection/>
    </xf>
    <xf numFmtId="0" fontId="46" fillId="26" borderId="63" xfId="64" applyFont="1" applyFill="1" applyBorder="1" applyAlignment="1">
      <alignment horizontal="center" vertical="center"/>
      <protection/>
    </xf>
    <xf numFmtId="0" fontId="46" fillId="26" borderId="53" xfId="64" applyFont="1" applyFill="1" applyBorder="1" applyAlignment="1">
      <alignment horizontal="center" vertical="center"/>
      <protection/>
    </xf>
    <xf numFmtId="0" fontId="46" fillId="26" borderId="64" xfId="64" applyFont="1" applyFill="1" applyBorder="1" applyAlignment="1">
      <alignment horizontal="center" vertical="center"/>
      <protection/>
    </xf>
    <xf numFmtId="0" fontId="46" fillId="26" borderId="49" xfId="64" applyFont="1" applyFill="1" applyBorder="1" applyAlignment="1">
      <alignment horizontal="center" vertical="center"/>
      <protection/>
    </xf>
    <xf numFmtId="0" fontId="46" fillId="0" borderId="32" xfId="64" applyFont="1" applyFill="1" applyBorder="1" applyAlignment="1">
      <alignment horizontal="center" vertical="center"/>
      <protection/>
    </xf>
    <xf numFmtId="0" fontId="46" fillId="0" borderId="63" xfId="64" applyFont="1" applyFill="1" applyBorder="1" applyAlignment="1">
      <alignment horizontal="center" vertical="center"/>
      <protection/>
    </xf>
    <xf numFmtId="0" fontId="46" fillId="0" borderId="53" xfId="64" applyFont="1" applyFill="1" applyBorder="1" applyAlignment="1">
      <alignment horizontal="center" vertical="center"/>
      <protection/>
    </xf>
    <xf numFmtId="0" fontId="46" fillId="0" borderId="33" xfId="64" applyFont="1" applyFill="1" applyBorder="1" applyAlignment="1">
      <alignment horizontal="center" vertical="center"/>
      <protection/>
    </xf>
    <xf numFmtId="0" fontId="46" fillId="0" borderId="32" xfId="64" applyFont="1" applyFill="1" applyBorder="1" applyAlignment="1">
      <alignment horizontal="center"/>
      <protection/>
    </xf>
    <xf numFmtId="0" fontId="46" fillId="26" borderId="0" xfId="64" applyFont="1" applyFill="1" applyBorder="1" applyAlignment="1">
      <alignment horizontal="center" vertical="center"/>
      <protection/>
    </xf>
    <xf numFmtId="0" fontId="46" fillId="26" borderId="17" xfId="64" applyFont="1" applyFill="1" applyBorder="1" applyAlignment="1">
      <alignment horizontal="center" vertical="center"/>
      <protection/>
    </xf>
    <xf numFmtId="0" fontId="46" fillId="0" borderId="54" xfId="64" applyFont="1" applyFill="1" applyBorder="1" applyAlignment="1">
      <alignment horizontal="center"/>
      <protection/>
    </xf>
    <xf numFmtId="0" fontId="46" fillId="0" borderId="29" xfId="64" applyFont="1" applyFill="1" applyBorder="1" applyAlignment="1">
      <alignment horizontal="center" vertical="center"/>
      <protection/>
    </xf>
    <xf numFmtId="0" fontId="46" fillId="0" borderId="44" xfId="64" applyFont="1" applyFill="1" applyBorder="1" applyAlignment="1">
      <alignment horizontal="center" vertical="center"/>
      <protection/>
    </xf>
    <xf numFmtId="0" fontId="46" fillId="0" borderId="31" xfId="64" applyFont="1" applyFill="1" applyBorder="1" applyAlignment="1">
      <alignment horizontal="center"/>
      <protection/>
    </xf>
    <xf numFmtId="0" fontId="46" fillId="0" borderId="30" xfId="64" applyFont="1" applyFill="1" applyBorder="1" applyAlignment="1">
      <alignment horizontal="center" vertical="center"/>
      <protection/>
    </xf>
    <xf numFmtId="0" fontId="46" fillId="0" borderId="65" xfId="64" applyFont="1" applyFill="1" applyBorder="1" applyAlignment="1">
      <alignment horizontal="center" vertical="center"/>
      <protection/>
    </xf>
    <xf numFmtId="0" fontId="46" fillId="0" borderId="30" xfId="64" applyFont="1" applyFill="1" applyBorder="1" applyAlignment="1">
      <alignment horizontal="center"/>
      <protection/>
    </xf>
    <xf numFmtId="0" fontId="46" fillId="0" borderId="29" xfId="64" applyFont="1" applyFill="1" applyBorder="1" applyAlignment="1">
      <alignment horizontal="center"/>
      <protection/>
    </xf>
    <xf numFmtId="0" fontId="46" fillId="0" borderId="64" xfId="64" applyFont="1" applyFill="1" applyBorder="1" applyAlignment="1">
      <alignment horizontal="center" vertical="center"/>
      <protection/>
    </xf>
    <xf numFmtId="0" fontId="46" fillId="0" borderId="49" xfId="64" applyFont="1" applyFill="1" applyBorder="1" applyAlignment="1">
      <alignment horizontal="center" vertical="center"/>
      <protection/>
    </xf>
    <xf numFmtId="0" fontId="46" fillId="0" borderId="34" xfId="64" applyFont="1" applyFill="1" applyBorder="1" applyAlignment="1">
      <alignment horizontal="center"/>
      <protection/>
    </xf>
    <xf numFmtId="0" fontId="46" fillId="0" borderId="34" xfId="64" applyFont="1" applyFill="1" applyBorder="1" applyAlignment="1">
      <alignment horizontal="center" vertical="center"/>
      <protection/>
    </xf>
    <xf numFmtId="0" fontId="46" fillId="0" borderId="56" xfId="64" applyFont="1" applyFill="1" applyBorder="1" applyAlignment="1">
      <alignment horizontal="center"/>
      <protection/>
    </xf>
    <xf numFmtId="0" fontId="46" fillId="0" borderId="63" xfId="64" applyFont="1" applyFill="1" applyBorder="1" applyAlignment="1">
      <alignment horizontal="center"/>
      <protection/>
    </xf>
    <xf numFmtId="0" fontId="47" fillId="0" borderId="63" xfId="64" applyFont="1" applyFill="1" applyBorder="1" applyAlignment="1">
      <alignment horizontal="center"/>
      <protection/>
    </xf>
    <xf numFmtId="0" fontId="46" fillId="0" borderId="66" xfId="64" applyFont="1" applyFill="1" applyBorder="1" applyAlignment="1">
      <alignment horizontal="center" vertical="center"/>
      <protection/>
    </xf>
    <xf numFmtId="0" fontId="46" fillId="0" borderId="59" xfId="64" applyFont="1" applyFill="1" applyBorder="1" applyAlignment="1">
      <alignment horizontal="center"/>
      <protection/>
    </xf>
    <xf numFmtId="0" fontId="46" fillId="0" borderId="60" xfId="64" applyFont="1" applyFill="1" applyBorder="1" applyAlignment="1">
      <alignment horizontal="center" vertical="center"/>
      <protection/>
    </xf>
    <xf numFmtId="0" fontId="46" fillId="0" borderId="52" xfId="64" applyFont="1" applyFill="1" applyBorder="1" applyAlignment="1">
      <alignment horizontal="center" vertical="center"/>
      <protection/>
    </xf>
    <xf numFmtId="0" fontId="46" fillId="26" borderId="67" xfId="64" applyFont="1" applyFill="1" applyBorder="1" applyAlignment="1">
      <alignment horizontal="center" vertical="center"/>
      <protection/>
    </xf>
    <xf numFmtId="0" fontId="46" fillId="26" borderId="50" xfId="64" applyFont="1" applyFill="1" applyBorder="1" applyAlignment="1">
      <alignment horizontal="center" vertical="center"/>
      <protection/>
    </xf>
    <xf numFmtId="0" fontId="46" fillId="15" borderId="26" xfId="64" applyFont="1" applyFill="1" applyBorder="1" applyAlignment="1">
      <alignment horizontal="center" vertical="center"/>
      <protection/>
    </xf>
    <xf numFmtId="0" fontId="22" fillId="0" borderId="0" xfId="64" applyFont="1" applyFill="1" applyBorder="1" applyAlignment="1">
      <alignment horizontal="center" vertical="center"/>
      <protection/>
    </xf>
    <xf numFmtId="0" fontId="22" fillId="26" borderId="17" xfId="64" applyFont="1" applyFill="1" applyBorder="1" applyAlignment="1">
      <alignment horizontal="center" vertical="center"/>
      <protection/>
    </xf>
    <xf numFmtId="0" fontId="26" fillId="28" borderId="48" xfId="64" applyFont="1" applyFill="1" applyBorder="1" applyAlignment="1">
      <alignment horizontal="center" vertical="center"/>
      <protection/>
    </xf>
    <xf numFmtId="0" fontId="46" fillId="26" borderId="68" xfId="64" applyFont="1" applyFill="1" applyBorder="1" applyAlignment="1">
      <alignment horizontal="center"/>
      <protection/>
    </xf>
    <xf numFmtId="0" fontId="46" fillId="0" borderId="57" xfId="64" applyFont="1" applyFill="1" applyBorder="1" applyAlignment="1">
      <alignment horizontal="center" vertical="center"/>
      <protection/>
    </xf>
    <xf numFmtId="0" fontId="46" fillId="0" borderId="69" xfId="64" applyFont="1" applyFill="1" applyBorder="1" applyAlignment="1">
      <alignment horizontal="center" vertical="center"/>
      <protection/>
    </xf>
    <xf numFmtId="0" fontId="46" fillId="0" borderId="57" xfId="64" applyFont="1" applyFill="1" applyBorder="1" applyAlignment="1">
      <alignment horizontal="center"/>
      <protection/>
    </xf>
    <xf numFmtId="0" fontId="46" fillId="26" borderId="70" xfId="64" applyFont="1" applyFill="1" applyBorder="1" applyAlignment="1">
      <alignment horizontal="center" vertical="center"/>
      <protection/>
    </xf>
    <xf numFmtId="0" fontId="46" fillId="26" borderId="71" xfId="64" applyFont="1" applyFill="1" applyBorder="1" applyAlignment="1">
      <alignment horizontal="center" vertical="center"/>
      <protection/>
    </xf>
    <xf numFmtId="0" fontId="46" fillId="26" borderId="58" xfId="64" applyFont="1" applyFill="1" applyBorder="1" applyAlignment="1">
      <alignment horizontal="center"/>
      <protection/>
    </xf>
    <xf numFmtId="0" fontId="46" fillId="26" borderId="57" xfId="64" applyFont="1" applyFill="1" applyBorder="1" applyAlignment="1">
      <alignment horizontal="center"/>
      <protection/>
    </xf>
    <xf numFmtId="0" fontId="46" fillId="0" borderId="17" xfId="64" applyFont="1" applyFill="1" applyBorder="1" applyAlignment="1">
      <alignment horizontal="center" vertical="center"/>
      <protection/>
    </xf>
    <xf numFmtId="0" fontId="46" fillId="29" borderId="17" xfId="64" applyFont="1" applyFill="1" applyBorder="1" applyAlignment="1">
      <alignment horizontal="center" vertical="center"/>
      <protection/>
    </xf>
    <xf numFmtId="0" fontId="46" fillId="29" borderId="58" xfId="64" applyFont="1" applyFill="1" applyBorder="1" applyAlignment="1">
      <alignment horizontal="center" vertical="center"/>
      <protection/>
    </xf>
    <xf numFmtId="0" fontId="46" fillId="29" borderId="57" xfId="64" applyFont="1" applyFill="1" applyBorder="1" applyAlignment="1">
      <alignment horizontal="center" vertical="center"/>
      <protection/>
    </xf>
    <xf numFmtId="0" fontId="29" fillId="26" borderId="29" xfId="64" applyFont="1" applyFill="1" applyBorder="1" applyAlignment="1">
      <alignment horizontal="center"/>
      <protection/>
    </xf>
    <xf numFmtId="0" fontId="29" fillId="26" borderId="63" xfId="64" applyFont="1" applyFill="1" applyBorder="1" applyAlignment="1">
      <alignment horizontal="center"/>
      <protection/>
    </xf>
    <xf numFmtId="0" fontId="40" fillId="26" borderId="63" xfId="64" applyFont="1" applyFill="1" applyBorder="1" applyAlignment="1">
      <alignment horizontal="center"/>
      <protection/>
    </xf>
    <xf numFmtId="0" fontId="28" fillId="0" borderId="26" xfId="0" applyFont="1" applyBorder="1" applyAlignment="1">
      <alignment vertical="center"/>
    </xf>
    <xf numFmtId="0" fontId="46" fillId="0" borderId="62" xfId="64" applyFont="1" applyFill="1" applyBorder="1" applyAlignment="1">
      <alignment horizontal="center" vertical="center"/>
      <protection/>
    </xf>
    <xf numFmtId="0" fontId="46" fillId="0" borderId="60" xfId="64" applyFont="1" applyFill="1" applyBorder="1" applyAlignment="1">
      <alignment horizontal="center"/>
      <protection/>
    </xf>
    <xf numFmtId="0" fontId="40" fillId="26" borderId="66" xfId="64" applyFont="1" applyFill="1" applyBorder="1" applyAlignment="1">
      <alignment horizontal="center"/>
      <protection/>
    </xf>
    <xf numFmtId="0" fontId="28" fillId="0" borderId="25" xfId="0" applyFont="1" applyBorder="1" applyAlignment="1">
      <alignment vertical="center"/>
    </xf>
    <xf numFmtId="0" fontId="71" fillId="0" borderId="0" xfId="62" applyFont="1" applyBorder="1">
      <alignment/>
      <protection/>
    </xf>
    <xf numFmtId="0" fontId="58" fillId="0" borderId="0" xfId="62" applyFont="1" applyBorder="1" applyAlignment="1">
      <alignment horizontal="center"/>
      <protection/>
    </xf>
    <xf numFmtId="0" fontId="58" fillId="0" borderId="0" xfId="62" applyFont="1" applyBorder="1" applyAlignment="1">
      <alignment horizontal="left"/>
      <protection/>
    </xf>
    <xf numFmtId="0" fontId="72" fillId="0" borderId="0" xfId="62" applyFont="1" applyBorder="1">
      <alignment/>
      <protection/>
    </xf>
    <xf numFmtId="0" fontId="89" fillId="0" borderId="0" xfId="62" applyFont="1" applyBorder="1">
      <alignment/>
      <protection/>
    </xf>
    <xf numFmtId="0" fontId="72" fillId="30" borderId="0" xfId="62" applyFont="1" applyFill="1" applyBorder="1" applyAlignment="1">
      <alignment horizontal="center"/>
      <protection/>
    </xf>
    <xf numFmtId="0" fontId="72" fillId="0" borderId="0" xfId="62" applyFont="1" applyFill="1" applyBorder="1">
      <alignment/>
      <protection/>
    </xf>
    <xf numFmtId="0" fontId="74" fillId="0" borderId="0" xfId="62" applyFont="1" applyBorder="1" applyAlignment="1">
      <alignment vertical="center"/>
      <protection/>
    </xf>
    <xf numFmtId="0" fontId="74" fillId="0" borderId="21" xfId="62" applyFont="1" applyBorder="1" applyAlignment="1">
      <alignment vertical="center"/>
      <protection/>
    </xf>
    <xf numFmtId="0" fontId="74" fillId="0" borderId="24" xfId="62" applyFont="1" applyBorder="1" applyAlignment="1">
      <alignment vertical="center"/>
      <protection/>
    </xf>
    <xf numFmtId="0" fontId="74" fillId="0" borderId="22" xfId="62" applyFont="1" applyBorder="1" applyAlignment="1">
      <alignment vertical="center"/>
      <protection/>
    </xf>
    <xf numFmtId="0" fontId="74" fillId="0" borderId="14" xfId="62" applyFont="1" applyBorder="1" applyAlignment="1">
      <alignment horizontal="center" vertical="center" wrapText="1"/>
      <protection/>
    </xf>
    <xf numFmtId="0" fontId="74" fillId="0" borderId="14" xfId="62" applyFont="1" applyFill="1" applyBorder="1" applyAlignment="1">
      <alignment horizontal="center" vertical="center" wrapText="1"/>
      <protection/>
    </xf>
    <xf numFmtId="0" fontId="74" fillId="0" borderId="14" xfId="62" applyFont="1" applyBorder="1" applyAlignment="1">
      <alignment horizontal="center" vertical="center"/>
      <protection/>
    </xf>
    <xf numFmtId="0" fontId="74" fillId="0" borderId="17" xfId="62" applyFont="1" applyBorder="1" applyAlignment="1">
      <alignment horizontal="left" vertical="center" wrapText="1"/>
      <protection/>
    </xf>
    <xf numFmtId="0" fontId="74" fillId="0" borderId="17" xfId="62" applyFont="1" applyBorder="1" applyAlignment="1">
      <alignment vertical="center"/>
      <protection/>
    </xf>
    <xf numFmtId="0" fontId="89" fillId="0" borderId="14" xfId="62" applyFont="1" applyBorder="1" applyAlignment="1">
      <alignment vertical="center"/>
      <protection/>
    </xf>
    <xf numFmtId="0" fontId="74" fillId="30" borderId="72" xfId="62" applyFont="1" applyFill="1" applyBorder="1" applyAlignment="1">
      <alignment horizontal="center" textRotation="90"/>
      <protection/>
    </xf>
    <xf numFmtId="0" fontId="76" fillId="30" borderId="72" xfId="62" applyFont="1" applyFill="1" applyBorder="1" applyAlignment="1">
      <alignment horizontal="center" textRotation="90"/>
      <protection/>
    </xf>
    <xf numFmtId="0" fontId="74" fillId="0" borderId="17" xfId="62" applyFont="1" applyFill="1" applyBorder="1" applyAlignment="1">
      <alignment horizontal="center" vertical="center" wrapText="1"/>
      <protection/>
    </xf>
    <xf numFmtId="0" fontId="74" fillId="0" borderId="73" xfId="62" applyFont="1" applyBorder="1" applyAlignment="1">
      <alignment vertical="center"/>
      <protection/>
    </xf>
    <xf numFmtId="0" fontId="74" fillId="0" borderId="73" xfId="62" applyFont="1" applyBorder="1" applyAlignment="1">
      <alignment vertical="center" wrapText="1"/>
      <protection/>
    </xf>
    <xf numFmtId="0" fontId="74" fillId="0" borderId="73" xfId="62" applyFont="1" applyBorder="1" applyAlignment="1">
      <alignment horizontal="left" vertical="center" wrapText="1"/>
      <protection/>
    </xf>
    <xf numFmtId="0" fontId="89" fillId="0" borderId="73" xfId="62" applyFont="1" applyBorder="1" applyAlignment="1">
      <alignment vertical="center"/>
      <protection/>
    </xf>
    <xf numFmtId="0" fontId="78" fillId="30" borderId="18" xfId="62" applyFont="1" applyFill="1" applyBorder="1" applyAlignment="1">
      <alignment horizontal="center"/>
      <protection/>
    </xf>
    <xf numFmtId="0" fontId="74" fillId="0" borderId="73" xfId="62" applyFont="1" applyFill="1" applyBorder="1" applyAlignment="1">
      <alignment horizontal="center" vertical="center" wrapText="1"/>
      <protection/>
    </xf>
    <xf numFmtId="0" fontId="74" fillId="0" borderId="39" xfId="62" applyFont="1" applyBorder="1" applyAlignment="1">
      <alignment horizontal="center" vertical="center"/>
      <protection/>
    </xf>
    <xf numFmtId="0" fontId="74" fillId="0" borderId="16" xfId="62" applyFont="1" applyBorder="1" applyAlignment="1">
      <alignment horizontal="center" vertical="center"/>
      <protection/>
    </xf>
    <xf numFmtId="0" fontId="74" fillId="0" borderId="16" xfId="62" applyFont="1" applyBorder="1" applyAlignment="1">
      <alignment horizontal="left" vertical="center"/>
      <protection/>
    </xf>
    <xf numFmtId="0" fontId="79" fillId="0" borderId="16" xfId="62" applyFont="1" applyBorder="1" applyAlignment="1">
      <alignment horizontal="center" vertical="center"/>
      <protection/>
    </xf>
    <xf numFmtId="0" fontId="89" fillId="0" borderId="16" xfId="62" applyFont="1" applyBorder="1" applyAlignment="1">
      <alignment horizontal="center" vertical="center"/>
      <protection/>
    </xf>
    <xf numFmtId="0" fontId="74" fillId="30" borderId="16" xfId="62" applyFont="1" applyFill="1" applyBorder="1" applyAlignment="1">
      <alignment horizontal="center" vertical="center" textRotation="90"/>
      <protection/>
    </xf>
    <xf numFmtId="0" fontId="77" fillId="0" borderId="16" xfId="62" applyFont="1" applyFill="1" applyBorder="1" applyAlignment="1">
      <alignment horizontal="center" vertical="center"/>
      <protection/>
    </xf>
    <xf numFmtId="0" fontId="75" fillId="0" borderId="16" xfId="62" applyFont="1" applyFill="1" applyBorder="1" applyAlignment="1">
      <alignment horizontal="center" vertical="center"/>
      <protection/>
    </xf>
    <xf numFmtId="0" fontId="74" fillId="0" borderId="16" xfId="62" applyFont="1" applyFill="1" applyBorder="1" applyAlignment="1">
      <alignment horizontal="center" vertical="center"/>
      <protection/>
    </xf>
    <xf numFmtId="0" fontId="74" fillId="0" borderId="74" xfId="62" applyFont="1" applyBorder="1" applyAlignment="1">
      <alignment horizontal="center" vertical="center"/>
      <protection/>
    </xf>
    <xf numFmtId="0" fontId="23" fillId="0" borderId="75" xfId="62" applyFont="1" applyBorder="1" applyAlignment="1">
      <alignment horizontal="center" vertical="center"/>
      <protection/>
    </xf>
    <xf numFmtId="0" fontId="25" fillId="0" borderId="76" xfId="62" applyNumberFormat="1" applyFont="1" applyFill="1" applyBorder="1" applyAlignment="1" applyProtection="1">
      <alignment horizontal="center" vertical="center" wrapText="1"/>
      <protection/>
    </xf>
    <xf numFmtId="0" fontId="25" fillId="0" borderId="76" xfId="62" applyNumberFormat="1" applyFont="1" applyFill="1" applyBorder="1" applyAlignment="1" applyProtection="1">
      <alignment horizontal="left" vertical="center" wrapText="1"/>
      <protection/>
    </xf>
    <xf numFmtId="0" fontId="29" fillId="0" borderId="76" xfId="62" applyNumberFormat="1" applyFont="1" applyFill="1" applyBorder="1" applyAlignment="1" applyProtection="1">
      <alignment vertical="center" wrapText="1"/>
      <protection/>
    </xf>
    <xf numFmtId="0" fontId="89" fillId="0" borderId="76" xfId="62" applyNumberFormat="1" applyFont="1" applyFill="1" applyBorder="1" applyAlignment="1" applyProtection="1">
      <alignment horizontal="center" vertical="center" wrapText="1"/>
      <protection/>
    </xf>
    <xf numFmtId="0" fontId="22" fillId="31" borderId="76" xfId="62" applyFont="1" applyFill="1" applyBorder="1" applyAlignment="1">
      <alignment horizontal="center" vertical="center"/>
      <protection/>
    </xf>
    <xf numFmtId="0" fontId="22" fillId="29" borderId="76" xfId="62" applyFont="1" applyFill="1" applyBorder="1" applyAlignment="1">
      <alignment horizontal="center" vertical="center"/>
      <protection/>
    </xf>
    <xf numFmtId="0" fontId="80" fillId="32" borderId="76" xfId="62" applyFont="1" applyFill="1" applyBorder="1" applyAlignment="1">
      <alignment horizontal="center" vertical="center"/>
      <protection/>
    </xf>
    <xf numFmtId="0" fontId="22" fillId="32" borderId="76" xfId="62" applyFont="1" applyFill="1" applyBorder="1" applyAlignment="1">
      <alignment horizontal="center" vertical="center"/>
      <protection/>
    </xf>
    <xf numFmtId="0" fontId="80" fillId="33" borderId="76" xfId="62" applyFont="1" applyFill="1" applyBorder="1" applyAlignment="1">
      <alignment horizontal="center" vertical="center"/>
      <protection/>
    </xf>
    <xf numFmtId="0" fontId="22" fillId="33" borderId="76" xfId="62" applyFont="1" applyFill="1" applyBorder="1" applyAlignment="1">
      <alignment horizontal="center" vertical="center"/>
      <protection/>
    </xf>
    <xf numFmtId="0" fontId="81" fillId="0" borderId="76" xfId="62" applyFont="1" applyFill="1" applyBorder="1" applyAlignment="1">
      <alignment horizontal="center" vertical="center"/>
      <protection/>
    </xf>
    <xf numFmtId="0" fontId="77" fillId="0" borderId="76" xfId="62" applyFont="1" applyFill="1" applyBorder="1" applyAlignment="1">
      <alignment horizontal="center" vertical="center"/>
      <protection/>
    </xf>
    <xf numFmtId="0" fontId="74" fillId="0" borderId="76" xfId="62" applyFont="1" applyBorder="1" applyAlignment="1">
      <alignment horizontal="center" vertical="center"/>
      <protection/>
    </xf>
    <xf numFmtId="0" fontId="75" fillId="0" borderId="76" xfId="62" applyFont="1" applyFill="1" applyBorder="1" applyAlignment="1">
      <alignment horizontal="center" vertical="center"/>
      <protection/>
    </xf>
    <xf numFmtId="0" fontId="74" fillId="0" borderId="77" xfId="62" applyFont="1" applyFill="1" applyBorder="1" applyAlignment="1">
      <alignment horizontal="center" vertical="center"/>
      <protection/>
    </xf>
    <xf numFmtId="0" fontId="74" fillId="0" borderId="78" xfId="62" applyFont="1" applyBorder="1" applyAlignment="1">
      <alignment horizontal="center" vertical="center"/>
      <protection/>
    </xf>
    <xf numFmtId="0" fontId="29" fillId="28" borderId="76" xfId="62" applyNumberFormat="1" applyFont="1" applyFill="1" applyBorder="1" applyAlignment="1" applyProtection="1">
      <alignment vertical="center" wrapText="1"/>
      <protection/>
    </xf>
    <xf numFmtId="16" fontId="75" fillId="0" borderId="76" xfId="62" applyNumberFormat="1" applyFont="1" applyFill="1" applyBorder="1" applyAlignment="1">
      <alignment horizontal="center" vertical="center"/>
      <protection/>
    </xf>
    <xf numFmtId="16" fontId="74" fillId="0" borderId="77" xfId="62" applyNumberFormat="1" applyFont="1" applyFill="1" applyBorder="1" applyAlignment="1">
      <alignment horizontal="center" vertical="center"/>
      <protection/>
    </xf>
    <xf numFmtId="0" fontId="75" fillId="28" borderId="76" xfId="62" applyFont="1" applyFill="1" applyBorder="1" applyAlignment="1">
      <alignment horizontal="center" vertical="center"/>
      <protection/>
    </xf>
    <xf numFmtId="0" fontId="82" fillId="32" borderId="76" xfId="62" applyFont="1" applyFill="1" applyBorder="1" applyAlignment="1">
      <alignment horizontal="center" vertical="center"/>
      <protection/>
    </xf>
    <xf numFmtId="0" fontId="82" fillId="33" borderId="76" xfId="62" applyFont="1" applyFill="1" applyBorder="1" applyAlignment="1">
      <alignment horizontal="center" vertical="center"/>
      <protection/>
    </xf>
    <xf numFmtId="0" fontId="72" fillId="0" borderId="76" xfId="62" applyFont="1" applyBorder="1" applyAlignment="1">
      <alignment vertical="center"/>
      <protection/>
    </xf>
    <xf numFmtId="0" fontId="78" fillId="0" borderId="76" xfId="62" applyFont="1" applyFill="1" applyBorder="1" applyAlignment="1">
      <alignment horizontal="right" vertical="center"/>
      <protection/>
    </xf>
    <xf numFmtId="0" fontId="72" fillId="0" borderId="77" xfId="62" applyFont="1" applyFill="1" applyBorder="1" applyAlignment="1">
      <alignment horizontal="right" vertical="center"/>
      <protection/>
    </xf>
    <xf numFmtId="0" fontId="72" fillId="0" borderId="78" xfId="62" applyFont="1" applyBorder="1" applyAlignment="1">
      <alignment vertical="center"/>
      <protection/>
    </xf>
    <xf numFmtId="0" fontId="23" fillId="26" borderId="75" xfId="62" applyFont="1" applyFill="1" applyBorder="1" applyAlignment="1">
      <alignment horizontal="center" vertical="center"/>
      <protection/>
    </xf>
    <xf numFmtId="0" fontId="23" fillId="26" borderId="76" xfId="62" applyFont="1" applyFill="1" applyBorder="1" applyAlignment="1">
      <alignment horizontal="center" vertical="center"/>
      <protection/>
    </xf>
    <xf numFmtId="0" fontId="23" fillId="26" borderId="76" xfId="62" applyFont="1" applyFill="1" applyBorder="1" applyAlignment="1">
      <alignment horizontal="left" vertical="center"/>
      <protection/>
    </xf>
    <xf numFmtId="0" fontId="48" fillId="26" borderId="76" xfId="62" applyFont="1" applyFill="1" applyBorder="1" applyAlignment="1">
      <alignment horizontal="center" vertical="center"/>
      <protection/>
    </xf>
    <xf numFmtId="0" fontId="77" fillId="26" borderId="76" xfId="62" applyFont="1" applyFill="1" applyBorder="1" applyAlignment="1">
      <alignment horizontal="center" vertical="center"/>
      <protection/>
    </xf>
    <xf numFmtId="0" fontId="74" fillId="26" borderId="76" xfId="62" applyFont="1" applyFill="1" applyBorder="1" applyAlignment="1">
      <alignment horizontal="center" vertical="center"/>
      <protection/>
    </xf>
    <xf numFmtId="0" fontId="74" fillId="26" borderId="78" xfId="62" applyFont="1" applyFill="1" applyBorder="1" applyAlignment="1">
      <alignment horizontal="center" vertical="center"/>
      <protection/>
    </xf>
    <xf numFmtId="0" fontId="72" fillId="26" borderId="0" xfId="62" applyFont="1" applyFill="1" applyBorder="1">
      <alignment/>
      <protection/>
    </xf>
    <xf numFmtId="0" fontId="25" fillId="26" borderId="76" xfId="62" applyNumberFormat="1" applyFont="1" applyFill="1" applyBorder="1" applyAlignment="1" applyProtection="1">
      <alignment horizontal="center" vertical="center" wrapText="1"/>
      <protection/>
    </xf>
    <xf numFmtId="0" fontId="25" fillId="26" borderId="76" xfId="62" applyNumberFormat="1" applyFont="1" applyFill="1" applyBorder="1" applyAlignment="1" applyProtection="1">
      <alignment horizontal="left" vertical="center" wrapText="1"/>
      <protection/>
    </xf>
    <xf numFmtId="0" fontId="25" fillId="34" borderId="76" xfId="62" applyNumberFormat="1" applyFont="1" applyFill="1" applyBorder="1" applyAlignment="1" applyProtection="1">
      <alignment horizontal="left" vertical="center" wrapText="1"/>
      <protection/>
    </xf>
    <xf numFmtId="0" fontId="75" fillId="35" borderId="76" xfId="62" applyFont="1" applyFill="1" applyBorder="1" applyAlignment="1">
      <alignment horizontal="center" vertical="center"/>
      <protection/>
    </xf>
    <xf numFmtId="0" fontId="22" fillId="31" borderId="76" xfId="62" applyFont="1" applyFill="1" applyBorder="1" applyAlignment="1">
      <alignment horizontal="center" vertical="center" textRotation="90"/>
      <protection/>
    </xf>
    <xf numFmtId="0" fontId="48" fillId="0" borderId="76" xfId="62" applyFont="1" applyBorder="1" applyAlignment="1">
      <alignment horizontal="center" vertical="center"/>
      <protection/>
    </xf>
    <xf numFmtId="0" fontId="75" fillId="0" borderId="77" xfId="62" applyFont="1" applyFill="1" applyBorder="1" applyAlignment="1">
      <alignment horizontal="center" vertical="center"/>
      <protection/>
    </xf>
    <xf numFmtId="0" fontId="74" fillId="0" borderId="78" xfId="62" applyFont="1" applyFill="1" applyBorder="1" applyAlignment="1">
      <alignment horizontal="center" vertical="center"/>
      <protection/>
    </xf>
    <xf numFmtId="0" fontId="79" fillId="0" borderId="75" xfId="62" applyFont="1" applyBorder="1" applyAlignment="1">
      <alignment vertical="center"/>
      <protection/>
    </xf>
    <xf numFmtId="0" fontId="79" fillId="0" borderId="76" xfId="62" applyFont="1" applyBorder="1" applyAlignment="1">
      <alignment horizontal="center" vertical="center"/>
      <protection/>
    </xf>
    <xf numFmtId="0" fontId="74" fillId="0" borderId="76" xfId="62" applyFont="1" applyBorder="1" applyAlignment="1">
      <alignment vertical="center"/>
      <protection/>
    </xf>
    <xf numFmtId="0" fontId="75" fillId="0" borderId="76" xfId="62" applyFont="1" applyFill="1" applyBorder="1" applyAlignment="1">
      <alignment vertical="center"/>
      <protection/>
    </xf>
    <xf numFmtId="0" fontId="74" fillId="0" borderId="77" xfId="62" applyFont="1" applyFill="1" applyBorder="1" applyAlignment="1">
      <alignment vertical="center"/>
      <protection/>
    </xf>
    <xf numFmtId="0" fontId="74" fillId="0" borderId="78" xfId="62" applyFont="1" applyBorder="1" applyAlignment="1">
      <alignment vertical="center"/>
      <protection/>
    </xf>
    <xf numFmtId="0" fontId="74" fillId="0" borderId="0" xfId="62" applyFont="1" applyBorder="1">
      <alignment/>
      <protection/>
    </xf>
    <xf numFmtId="0" fontId="25" fillId="0" borderId="76" xfId="62" applyNumberFormat="1" applyFont="1" applyFill="1" applyBorder="1" applyAlignment="1" applyProtection="1">
      <alignment vertical="center" wrapText="1"/>
      <protection/>
    </xf>
    <xf numFmtId="0" fontId="25" fillId="0" borderId="76" xfId="62" applyNumberFormat="1" applyFont="1" applyFill="1" applyBorder="1" applyAlignment="1" applyProtection="1">
      <alignment vertical="center" wrapText="1"/>
      <protection/>
    </xf>
    <xf numFmtId="0" fontId="83" fillId="0" borderId="76" xfId="62" applyFont="1" applyBorder="1">
      <alignment/>
      <protection/>
    </xf>
    <xf numFmtId="0" fontId="72" fillId="0" borderId="76" xfId="62" applyFont="1" applyBorder="1">
      <alignment/>
      <protection/>
    </xf>
    <xf numFmtId="0" fontId="78" fillId="0" borderId="76" xfId="62" applyFont="1" applyFill="1" applyBorder="1">
      <alignment/>
      <protection/>
    </xf>
    <xf numFmtId="0" fontId="72" fillId="0" borderId="77" xfId="62" applyFont="1" applyFill="1" applyBorder="1">
      <alignment/>
      <protection/>
    </xf>
    <xf numFmtId="0" fontId="72" fillId="0" borderId="78" xfId="62" applyFont="1" applyBorder="1">
      <alignment/>
      <protection/>
    </xf>
    <xf numFmtId="0" fontId="25" fillId="0" borderId="76" xfId="62" applyNumberFormat="1" applyFont="1" applyFill="1" applyBorder="1" applyAlignment="1" applyProtection="1">
      <alignment horizontal="left" vertical="center" wrapText="1"/>
      <protection/>
    </xf>
    <xf numFmtId="0" fontId="66" fillId="0" borderId="76" xfId="62" applyNumberFormat="1" applyFont="1" applyFill="1" applyBorder="1" applyAlignment="1" applyProtection="1">
      <alignment horizontal="center" vertical="center" wrapText="1"/>
      <protection/>
    </xf>
    <xf numFmtId="0" fontId="72" fillId="0" borderId="76" xfId="62" applyFont="1" applyBorder="1" applyAlignment="1">
      <alignment horizontal="center"/>
      <protection/>
    </xf>
    <xf numFmtId="0" fontId="72" fillId="0" borderId="76" xfId="62" applyFont="1" applyBorder="1" applyAlignment="1">
      <alignment horizontal="left"/>
      <protection/>
    </xf>
    <xf numFmtId="0" fontId="66" fillId="0" borderId="77" xfId="62" applyNumberFormat="1" applyFont="1" applyFill="1" applyBorder="1" applyAlignment="1" applyProtection="1">
      <alignment horizontal="center" vertical="center" wrapText="1"/>
      <protection/>
    </xf>
    <xf numFmtId="0" fontId="84" fillId="29" borderId="76" xfId="62" applyFont="1" applyFill="1" applyBorder="1" applyAlignment="1">
      <alignment horizontal="center"/>
      <protection/>
    </xf>
    <xf numFmtId="0" fontId="84" fillId="33" borderId="76" xfId="62" applyFont="1" applyFill="1" applyBorder="1" applyAlignment="1">
      <alignment horizontal="center"/>
      <protection/>
    </xf>
    <xf numFmtId="0" fontId="84" fillId="33" borderId="78" xfId="62" applyFont="1" applyFill="1" applyBorder="1" applyAlignment="1">
      <alignment horizontal="center"/>
      <protection/>
    </xf>
    <xf numFmtId="0" fontId="81" fillId="0" borderId="79" xfId="62" applyFont="1" applyFill="1" applyBorder="1" applyAlignment="1">
      <alignment horizontal="center" vertical="center"/>
      <protection/>
    </xf>
    <xf numFmtId="0" fontId="74" fillId="0" borderId="0" xfId="62" applyFont="1" applyBorder="1" applyAlignment="1">
      <alignment horizontal="center"/>
      <protection/>
    </xf>
    <xf numFmtId="0" fontId="74" fillId="0" borderId="0" xfId="62" applyFont="1" applyBorder="1" applyAlignment="1">
      <alignment horizontal="left"/>
      <protection/>
    </xf>
    <xf numFmtId="0" fontId="74" fillId="30" borderId="0" xfId="62" applyFont="1" applyFill="1" applyBorder="1" applyAlignment="1">
      <alignment horizontal="center"/>
      <protection/>
    </xf>
    <xf numFmtId="0" fontId="74" fillId="0" borderId="0" xfId="62" applyFont="1" applyFill="1" applyBorder="1" applyAlignment="1">
      <alignment horizontal="center"/>
      <protection/>
    </xf>
    <xf numFmtId="0" fontId="83" fillId="0" borderId="0" xfId="62" applyFont="1" applyBorder="1">
      <alignment/>
      <protection/>
    </xf>
    <xf numFmtId="0" fontId="78" fillId="0" borderId="0" xfId="62" applyFont="1" applyFill="1" applyBorder="1">
      <alignment/>
      <protection/>
    </xf>
    <xf numFmtId="0" fontId="72" fillId="0" borderId="0" xfId="62" applyFont="1" applyBorder="1" applyAlignment="1">
      <alignment horizontal="center"/>
      <protection/>
    </xf>
    <xf numFmtId="0" fontId="72" fillId="0" borderId="0" xfId="62" applyFont="1" applyBorder="1" applyAlignment="1">
      <alignment horizontal="left"/>
      <protection/>
    </xf>
    <xf numFmtId="0" fontId="78" fillId="0" borderId="0" xfId="62" applyFont="1" applyFill="1" applyBorder="1" applyAlignment="1">
      <alignment horizontal="center"/>
      <protection/>
    </xf>
    <xf numFmtId="0" fontId="72" fillId="0" borderId="0" xfId="62" applyFont="1" applyFill="1" applyBorder="1" applyAlignment="1">
      <alignment horizontal="center"/>
      <protection/>
    </xf>
    <xf numFmtId="0" fontId="89" fillId="0" borderId="0" xfId="62" applyFont="1" applyBorder="1" applyAlignment="1">
      <alignment horizontal="center"/>
      <protection/>
    </xf>
    <xf numFmtId="0" fontId="75" fillId="0" borderId="0" xfId="62" applyFont="1" applyFill="1" applyBorder="1" applyAlignment="1">
      <alignment horizontal="center"/>
      <protection/>
    </xf>
    <xf numFmtId="0" fontId="81" fillId="28" borderId="76" xfId="62" applyFont="1" applyFill="1" applyBorder="1" applyAlignment="1">
      <alignment horizontal="center" vertical="center"/>
      <protection/>
    </xf>
    <xf numFmtId="0" fontId="22" fillId="0" borderId="23" xfId="64" applyFont="1" applyFill="1" applyBorder="1" applyAlignment="1">
      <alignment horizontal="center" vertical="center"/>
      <protection/>
    </xf>
    <xf numFmtId="0" fontId="28" fillId="0" borderId="23" xfId="0" applyFont="1" applyFill="1" applyBorder="1" applyAlignment="1">
      <alignment vertical="center"/>
    </xf>
    <xf numFmtId="0" fontId="26" fillId="26" borderId="23" xfId="0" applyNumberFormat="1" applyFont="1" applyFill="1" applyBorder="1" applyAlignment="1" applyProtection="1">
      <alignment horizontal="left" vertical="center" wrapText="1"/>
      <protection/>
    </xf>
    <xf numFmtId="0" fontId="26" fillId="0" borderId="23" xfId="0" applyNumberFormat="1" applyFont="1" applyFill="1" applyBorder="1" applyAlignment="1" applyProtection="1">
      <alignment horizontal="left" vertical="center" wrapText="1"/>
      <protection/>
    </xf>
    <xf numFmtId="0" fontId="28" fillId="26" borderId="23" xfId="63" applyFont="1" applyFill="1" applyBorder="1" applyAlignment="1">
      <alignment horizontal="left" vertical="center"/>
      <protection/>
    </xf>
    <xf numFmtId="0" fontId="26" fillId="26" borderId="25" xfId="0" applyNumberFormat="1" applyFont="1" applyFill="1" applyBorder="1" applyAlignment="1" applyProtection="1">
      <alignment horizontal="left" vertical="center" wrapText="1"/>
      <protection/>
    </xf>
    <xf numFmtId="0" fontId="46" fillId="29" borderId="32" xfId="64" applyFont="1" applyFill="1" applyBorder="1" applyAlignment="1">
      <alignment horizontal="center" vertical="center"/>
      <protection/>
    </xf>
    <xf numFmtId="0" fontId="47" fillId="26" borderId="63" xfId="64" applyFont="1" applyFill="1" applyBorder="1" applyAlignment="1">
      <alignment horizontal="center"/>
      <protection/>
    </xf>
    <xf numFmtId="0" fontId="20" fillId="0" borderId="23" xfId="64" applyFont="1" applyFill="1" applyBorder="1" applyAlignment="1">
      <alignment horizontal="center" vertical="center"/>
      <protection/>
    </xf>
    <xf numFmtId="0" fontId="28" fillId="0" borderId="23" xfId="61" applyFont="1" applyFill="1" applyBorder="1" applyAlignment="1">
      <alignment horizontal="center" vertical="center"/>
      <protection/>
    </xf>
    <xf numFmtId="0" fontId="53" fillId="0" borderId="53" xfId="64" applyFont="1" applyFill="1" applyBorder="1" applyAlignment="1">
      <alignment horizontal="center" vertical="center"/>
      <protection/>
    </xf>
    <xf numFmtId="0" fontId="26" fillId="0" borderId="42" xfId="64" applyFont="1" applyFill="1" applyBorder="1" applyAlignment="1">
      <alignment horizontal="center" vertical="center"/>
      <protection/>
    </xf>
    <xf numFmtId="0" fontId="26" fillId="26" borderId="26" xfId="0" applyNumberFormat="1" applyFont="1" applyFill="1" applyBorder="1" applyAlignment="1" applyProtection="1">
      <alignment horizontal="left" vertical="center" wrapText="1"/>
      <protection/>
    </xf>
    <xf numFmtId="0" fontId="46" fillId="29" borderId="31" xfId="64" applyFont="1" applyFill="1" applyBorder="1" applyAlignment="1">
      <alignment horizontal="center" vertical="center"/>
      <protection/>
    </xf>
    <xf numFmtId="0" fontId="46" fillId="29" borderId="60" xfId="64" applyFont="1" applyFill="1" applyBorder="1" applyAlignment="1">
      <alignment horizontal="center" vertical="center"/>
      <protection/>
    </xf>
    <xf numFmtId="0" fontId="47" fillId="29" borderId="63" xfId="64" applyFont="1" applyFill="1" applyBorder="1" applyAlignment="1">
      <alignment horizontal="center"/>
      <protection/>
    </xf>
    <xf numFmtId="0" fontId="48" fillId="0" borderId="36" xfId="64" applyFont="1" applyFill="1" applyBorder="1" applyAlignment="1">
      <alignment horizontal="left" vertical="center"/>
      <protection/>
    </xf>
    <xf numFmtId="0" fontId="48" fillId="0" borderId="80" xfId="64" applyFont="1" applyFill="1" applyBorder="1" applyAlignment="1">
      <alignment horizontal="left" vertical="center"/>
      <protection/>
    </xf>
    <xf numFmtId="0" fontId="28" fillId="26" borderId="25" xfId="63" applyFont="1" applyFill="1" applyBorder="1" applyAlignment="1">
      <alignment vertical="center"/>
      <protection/>
    </xf>
    <xf numFmtId="0" fontId="28" fillId="26" borderId="23" xfId="63" applyFont="1" applyFill="1" applyBorder="1" applyAlignment="1">
      <alignment vertical="center"/>
      <protection/>
    </xf>
    <xf numFmtId="0" fontId="28" fillId="0" borderId="23" xfId="63" applyFont="1" applyFill="1" applyBorder="1" applyAlignment="1">
      <alignment vertical="center"/>
      <protection/>
    </xf>
    <xf numFmtId="0" fontId="28" fillId="26" borderId="45" xfId="64" applyFont="1" applyFill="1" applyBorder="1" applyAlignment="1">
      <alignment vertical="center"/>
      <protection/>
    </xf>
    <xf numFmtId="0" fontId="28" fillId="26" borderId="81" xfId="64" applyFont="1" applyFill="1" applyBorder="1" applyAlignment="1">
      <alignment vertical="center"/>
      <protection/>
    </xf>
    <xf numFmtId="0" fontId="28" fillId="0" borderId="0" xfId="64" applyFont="1" applyFill="1" applyBorder="1" applyAlignment="1">
      <alignment horizontal="left" vertical="center"/>
      <protection/>
    </xf>
    <xf numFmtId="0" fontId="28" fillId="26" borderId="25" xfId="63" applyFont="1" applyFill="1" applyBorder="1" applyAlignment="1">
      <alignment vertical="center" wrapText="1"/>
      <protection/>
    </xf>
    <xf numFmtId="0" fontId="28" fillId="26" borderId="23" xfId="63" applyFont="1" applyFill="1" applyBorder="1" applyAlignment="1">
      <alignment vertical="center" wrapText="1"/>
      <protection/>
    </xf>
    <xf numFmtId="0" fontId="28" fillId="26" borderId="26" xfId="63" applyFont="1" applyFill="1" applyBorder="1" applyAlignment="1">
      <alignment vertical="center" wrapText="1"/>
      <protection/>
    </xf>
    <xf numFmtId="0" fontId="28" fillId="26" borderId="17" xfId="63" applyFont="1" applyFill="1" applyBorder="1" applyAlignment="1">
      <alignment vertical="center" wrapText="1"/>
      <protection/>
    </xf>
    <xf numFmtId="0" fontId="28" fillId="26" borderId="25" xfId="63" applyFont="1" applyFill="1" applyBorder="1" applyAlignment="1">
      <alignment horizontal="left" vertical="center"/>
      <protection/>
    </xf>
    <xf numFmtId="0" fontId="22" fillId="0" borderId="14" xfId="0" applyFont="1" applyBorder="1" applyAlignment="1">
      <alignment horizontal="center" vertical="center" wrapText="1"/>
    </xf>
    <xf numFmtId="0" fontId="22" fillId="0" borderId="17" xfId="0" applyFont="1" applyBorder="1" applyAlignment="1">
      <alignment horizontal="center" vertical="center" wrapText="1"/>
    </xf>
    <xf numFmtId="0" fontId="46" fillId="36" borderId="82" xfId="64" applyFont="1" applyFill="1" applyBorder="1" applyAlignment="1">
      <alignment horizontal="center" vertical="center"/>
      <protection/>
    </xf>
    <xf numFmtId="0" fontId="27" fillId="0" borderId="23"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6" fillId="0" borderId="26" xfId="0" applyFont="1" applyFill="1" applyBorder="1" applyAlignment="1">
      <alignment horizontal="center" vertical="center"/>
    </xf>
    <xf numFmtId="0" fontId="27" fillId="0" borderId="83" xfId="0" applyFont="1" applyFill="1" applyBorder="1" applyAlignment="1">
      <alignment horizontal="left" vertical="center"/>
    </xf>
    <xf numFmtId="0" fontId="27" fillId="0" borderId="83" xfId="0" applyFont="1" applyFill="1" applyBorder="1" applyAlignment="1">
      <alignment horizontal="right" vertical="center"/>
    </xf>
    <xf numFmtId="0" fontId="27" fillId="0" borderId="84" xfId="0" applyFont="1" applyFill="1" applyBorder="1" applyAlignment="1">
      <alignment horizontal="left" vertical="center"/>
    </xf>
    <xf numFmtId="0" fontId="27" fillId="0" borderId="82" xfId="0" applyFont="1" applyFill="1" applyBorder="1" applyAlignment="1">
      <alignment horizontal="left" vertical="center"/>
    </xf>
    <xf numFmtId="0" fontId="28" fillId="0" borderId="24" xfId="0" applyFont="1" applyBorder="1" applyAlignment="1">
      <alignment vertical="center" wrapText="1"/>
    </xf>
    <xf numFmtId="0" fontId="64" fillId="0" borderId="24" xfId="0" applyFont="1" applyBorder="1" applyAlignment="1">
      <alignment vertical="center" wrapText="1"/>
    </xf>
    <xf numFmtId="0" fontId="25" fillId="0" borderId="65" xfId="0" applyNumberFormat="1" applyFont="1" applyFill="1" applyBorder="1" applyAlignment="1" applyProtection="1">
      <alignment vertical="center" wrapText="1"/>
      <protection/>
    </xf>
    <xf numFmtId="0" fontId="26" fillId="0" borderId="25" xfId="0" applyNumberFormat="1" applyFont="1" applyBorder="1" applyAlignment="1" quotePrefix="1">
      <alignment horizontal="center" vertical="center"/>
    </xf>
    <xf numFmtId="0" fontId="63" fillId="26" borderId="25" xfId="0" applyFont="1" applyFill="1" applyBorder="1" applyAlignment="1">
      <alignment horizontal="center" vertical="center"/>
    </xf>
    <xf numFmtId="0" fontId="65" fillId="26" borderId="25" xfId="0" applyFont="1" applyFill="1" applyBorder="1" applyAlignment="1">
      <alignment horizontal="center" vertical="center"/>
    </xf>
    <xf numFmtId="0" fontId="26" fillId="0" borderId="25" xfId="0" applyNumberFormat="1" applyFont="1" applyBorder="1" applyAlignment="1">
      <alignment horizontal="center" vertical="center"/>
    </xf>
    <xf numFmtId="41" fontId="26" fillId="0" borderId="25" xfId="0" applyNumberFormat="1" applyFont="1" applyBorder="1" applyAlignment="1">
      <alignment vertical="center"/>
    </xf>
    <xf numFmtId="0" fontId="26" fillId="0" borderId="25" xfId="0" applyFont="1" applyBorder="1" applyAlignment="1">
      <alignment horizontal="center" vertical="center"/>
    </xf>
    <xf numFmtId="0" fontId="25" fillId="0" borderId="49" xfId="0" applyNumberFormat="1" applyFont="1" applyFill="1" applyBorder="1" applyAlignment="1" applyProtection="1">
      <alignment vertical="center" wrapText="1"/>
      <protection/>
    </xf>
    <xf numFmtId="0" fontId="72" fillId="0" borderId="49" xfId="0" applyFont="1" applyBorder="1" applyAlignment="1">
      <alignment horizontal="center"/>
    </xf>
    <xf numFmtId="0" fontId="27" fillId="0" borderId="26" xfId="0" applyFont="1" applyFill="1" applyBorder="1" applyAlignment="1">
      <alignment horizontal="center" vertical="center" wrapText="1"/>
    </xf>
    <xf numFmtId="0" fontId="25" fillId="0" borderId="50" xfId="0" applyNumberFormat="1" applyFont="1" applyFill="1" applyBorder="1" applyAlignment="1" applyProtection="1">
      <alignment vertical="center" wrapText="1"/>
      <protection/>
    </xf>
    <xf numFmtId="0" fontId="27" fillId="0" borderId="84" xfId="0" applyFont="1" applyFill="1" applyBorder="1" applyAlignment="1">
      <alignment horizontal="right" vertical="center"/>
    </xf>
    <xf numFmtId="0" fontId="20" fillId="26" borderId="0" xfId="63" applyFont="1" applyFill="1" applyBorder="1" applyAlignment="1">
      <alignment horizontal="center" vertical="center"/>
      <protection/>
    </xf>
    <xf numFmtId="0" fontId="26" fillId="0" borderId="0" xfId="0" applyFont="1" applyBorder="1" applyAlignment="1">
      <alignment horizontal="center" vertical="center"/>
    </xf>
    <xf numFmtId="0" fontId="26" fillId="26" borderId="51" xfId="63" applyFont="1" applyFill="1" applyBorder="1" applyAlignment="1">
      <alignment horizontal="left" vertical="center"/>
      <protection/>
    </xf>
    <xf numFmtId="0" fontId="25" fillId="0" borderId="25" xfId="0" applyNumberFormat="1" applyFont="1" applyFill="1" applyBorder="1" applyAlignment="1" applyProtection="1">
      <alignment vertical="center" wrapText="1"/>
      <protection/>
    </xf>
    <xf numFmtId="0" fontId="25" fillId="0" borderId="23" xfId="0" applyNumberFormat="1" applyFont="1" applyFill="1" applyBorder="1" applyAlignment="1" applyProtection="1">
      <alignment vertical="center" wrapText="1"/>
      <protection/>
    </xf>
    <xf numFmtId="0" fontId="25" fillId="0" borderId="26" xfId="0" applyNumberFormat="1" applyFont="1" applyFill="1" applyBorder="1" applyAlignment="1" applyProtection="1">
      <alignment vertical="center" wrapText="1"/>
      <protection/>
    </xf>
    <xf numFmtId="0" fontId="25" fillId="0" borderId="25"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25" fillId="0" borderId="23" xfId="62" applyNumberFormat="1" applyFont="1" applyFill="1" applyBorder="1" applyAlignment="1" applyProtection="1">
      <alignment horizontal="center" vertical="center" wrapText="1"/>
      <protection/>
    </xf>
    <xf numFmtId="0" fontId="28" fillId="0" borderId="23" xfId="0" applyNumberFormat="1" applyFont="1" applyFill="1" applyBorder="1" applyAlignment="1" applyProtection="1">
      <alignment horizontal="left" vertical="center" wrapText="1"/>
      <protection/>
    </xf>
    <xf numFmtId="0" fontId="25" fillId="0" borderId="26" xfId="0" applyNumberFormat="1" applyFont="1" applyFill="1" applyBorder="1" applyAlignment="1" applyProtection="1">
      <alignment horizontal="center" vertical="center" wrapText="1"/>
      <protection/>
    </xf>
    <xf numFmtId="0" fontId="28" fillId="0" borderId="26" xfId="0" applyNumberFormat="1" applyFont="1" applyFill="1" applyBorder="1" applyAlignment="1" applyProtection="1">
      <alignment horizontal="left" vertical="center" wrapText="1"/>
      <protection/>
    </xf>
    <xf numFmtId="0" fontId="26" fillId="0" borderId="26" xfId="0" applyNumberFormat="1" applyFont="1" applyFill="1" applyBorder="1" applyAlignment="1">
      <alignment horizontal="center" vertical="center"/>
    </xf>
    <xf numFmtId="41" fontId="26" fillId="0" borderId="26" xfId="0" applyNumberFormat="1" applyFont="1" applyFill="1" applyBorder="1" applyAlignment="1">
      <alignment vertical="center"/>
    </xf>
    <xf numFmtId="0" fontId="53" fillId="26" borderId="31" xfId="64" applyFont="1" applyFill="1" applyBorder="1" applyAlignment="1">
      <alignment horizontal="left" vertical="center"/>
      <protection/>
    </xf>
    <xf numFmtId="0" fontId="53" fillId="26" borderId="32" xfId="64" applyFont="1" applyFill="1" applyBorder="1" applyAlignment="1">
      <alignment horizontal="left" vertical="center"/>
      <protection/>
    </xf>
    <xf numFmtId="0" fontId="53" fillId="26" borderId="60" xfId="64" applyFont="1" applyFill="1" applyBorder="1" applyAlignment="1">
      <alignment horizontal="left" vertical="center"/>
      <protection/>
    </xf>
    <xf numFmtId="0" fontId="29" fillId="28" borderId="25" xfId="0" applyFont="1" applyFill="1" applyBorder="1" applyAlignment="1">
      <alignment horizontal="center" vertical="center"/>
    </xf>
    <xf numFmtId="0" fontId="29" fillId="28" borderId="23" xfId="0" applyFont="1" applyFill="1" applyBorder="1" applyAlignment="1">
      <alignment horizontal="center" vertical="center"/>
    </xf>
    <xf numFmtId="0" fontId="29" fillId="28" borderId="0" xfId="0" applyFont="1" applyFill="1" applyBorder="1" applyAlignment="1">
      <alignment horizontal="center" vertical="center"/>
    </xf>
    <xf numFmtId="0" fontId="29" fillId="28" borderId="26" xfId="0" applyFont="1" applyFill="1" applyBorder="1" applyAlignment="1">
      <alignment horizontal="center" vertical="center"/>
    </xf>
    <xf numFmtId="0" fontId="53" fillId="0" borderId="32" xfId="64" applyFont="1" applyFill="1" applyBorder="1" applyAlignment="1">
      <alignment horizontal="left" vertical="center"/>
      <protection/>
    </xf>
    <xf numFmtId="0" fontId="53" fillId="0" borderId="60" xfId="64" applyFont="1" applyFill="1" applyBorder="1" applyAlignment="1">
      <alignment horizontal="left" vertical="center"/>
      <protection/>
    </xf>
    <xf numFmtId="0" fontId="26" fillId="0" borderId="0" xfId="0" applyNumberFormat="1" applyFont="1" applyBorder="1" applyAlignment="1" quotePrefix="1">
      <alignment horizontal="center" vertical="center"/>
    </xf>
    <xf numFmtId="0" fontId="28" fillId="0" borderId="0" xfId="0" applyFont="1" applyBorder="1" applyAlignment="1">
      <alignment vertical="center" wrapText="1"/>
    </xf>
    <xf numFmtId="0" fontId="65" fillId="26" borderId="0" xfId="0" applyFont="1" applyFill="1" applyBorder="1" applyAlignment="1">
      <alignment horizontal="center" vertical="center"/>
    </xf>
    <xf numFmtId="41" fontId="48" fillId="0" borderId="0" xfId="0" applyNumberFormat="1" applyFont="1" applyBorder="1" applyAlignment="1">
      <alignment horizontal="center" vertical="center"/>
    </xf>
    <xf numFmtId="0" fontId="26" fillId="0" borderId="0" xfId="0" applyNumberFormat="1" applyFont="1" applyBorder="1" applyAlignment="1">
      <alignment horizontal="center" vertical="center"/>
    </xf>
    <xf numFmtId="164" fontId="28" fillId="0" borderId="14" xfId="0" applyNumberFormat="1" applyFont="1" applyFill="1" applyBorder="1" applyAlignment="1">
      <alignment horizontal="center" vertical="center" textRotation="90"/>
    </xf>
    <xf numFmtId="164" fontId="28" fillId="0" borderId="17" xfId="0" applyNumberFormat="1" applyFont="1" applyFill="1" applyBorder="1" applyAlignment="1">
      <alignment horizontal="center" vertical="center" textRotation="90"/>
    </xf>
    <xf numFmtId="164" fontId="28" fillId="0" borderId="18" xfId="0" applyNumberFormat="1" applyFont="1" applyFill="1" applyBorder="1" applyAlignment="1">
      <alignment horizontal="center" vertical="center" textRotation="90"/>
    </xf>
    <xf numFmtId="1" fontId="28" fillId="4" borderId="14" xfId="0" applyNumberFormat="1" applyFont="1" applyFill="1" applyBorder="1" applyAlignment="1">
      <alignment horizontal="center" vertical="center" wrapText="1"/>
    </xf>
    <xf numFmtId="1" fontId="28" fillId="0" borderId="25" xfId="0" applyNumberFormat="1" applyFont="1" applyFill="1" applyBorder="1" applyAlignment="1">
      <alignment horizontal="center" vertical="center" wrapText="1"/>
    </xf>
    <xf numFmtId="0" fontId="28" fillId="27" borderId="25" xfId="0" applyFont="1" applyFill="1" applyBorder="1" applyAlignment="1">
      <alignment horizontal="center" vertical="center"/>
    </xf>
    <xf numFmtId="0" fontId="28" fillId="0" borderId="25" xfId="0" applyFont="1" applyFill="1" applyBorder="1" applyAlignment="1">
      <alignment horizontal="center" vertical="center"/>
    </xf>
    <xf numFmtId="1" fontId="28" fillId="0" borderId="23" xfId="0" applyNumberFormat="1" applyFont="1" applyFill="1" applyBorder="1" applyAlignment="1">
      <alignment horizontal="center" vertical="center" wrapText="1"/>
    </xf>
    <xf numFmtId="0" fontId="28" fillId="0" borderId="23" xfId="0" applyFont="1" applyFill="1" applyBorder="1" applyAlignment="1">
      <alignment horizontal="center" vertical="center"/>
    </xf>
    <xf numFmtId="0" fontId="28" fillId="27" borderId="23" xfId="0" applyFont="1" applyFill="1" applyBorder="1" applyAlignment="1">
      <alignment horizontal="center" vertical="center"/>
    </xf>
    <xf numFmtId="1" fontId="28" fillId="0" borderId="26" xfId="0" applyNumberFormat="1" applyFont="1" applyFill="1" applyBorder="1" applyAlignment="1">
      <alignment horizontal="center" vertical="center" wrapText="1"/>
    </xf>
    <xf numFmtId="0" fontId="28" fillId="0" borderId="26" xfId="0" applyFont="1" applyFill="1" applyBorder="1" applyAlignment="1">
      <alignment horizontal="center" vertical="center"/>
    </xf>
    <xf numFmtId="0" fontId="28" fillId="27" borderId="26" xfId="0" applyFont="1" applyFill="1" applyBorder="1" applyAlignment="1">
      <alignment horizontal="center" vertical="center"/>
    </xf>
    <xf numFmtId="0" fontId="28" fillId="0" borderId="26" xfId="0" applyFont="1" applyBorder="1" applyAlignment="1">
      <alignment horizontal="center" vertical="center"/>
    </xf>
    <xf numFmtId="1" fontId="28" fillId="0" borderId="0" xfId="0" applyNumberFormat="1" applyFont="1" applyFill="1" applyBorder="1" applyAlignment="1">
      <alignment horizontal="center" vertical="center" wrapText="1"/>
    </xf>
    <xf numFmtId="0" fontId="28" fillId="0" borderId="0" xfId="0" applyFont="1" applyBorder="1" applyAlignment="1">
      <alignment horizontal="center" vertical="center"/>
    </xf>
    <xf numFmtId="0" fontId="40" fillId="0" borderId="25" xfId="0" applyFont="1" applyFill="1" applyBorder="1" applyAlignment="1">
      <alignment/>
    </xf>
    <xf numFmtId="0" fontId="28" fillId="26" borderId="23" xfId="63" applyFont="1" applyFill="1" applyBorder="1" applyAlignment="1">
      <alignment horizontal="center" vertical="center"/>
      <protection/>
    </xf>
    <xf numFmtId="0" fontId="28" fillId="0" borderId="23" xfId="63" applyFont="1" applyFill="1" applyBorder="1" applyAlignment="1">
      <alignment horizontal="center" vertical="center"/>
      <protection/>
    </xf>
    <xf numFmtId="0" fontId="28" fillId="26" borderId="83" xfId="64" applyFont="1" applyFill="1" applyBorder="1" applyAlignment="1">
      <alignment horizontal="center" vertical="center"/>
      <protection/>
    </xf>
    <xf numFmtId="0" fontId="28" fillId="26" borderId="84" xfId="64" applyFont="1" applyFill="1" applyBorder="1" applyAlignment="1">
      <alignment horizontal="center" vertical="center"/>
      <protection/>
    </xf>
    <xf numFmtId="0" fontId="28" fillId="26" borderId="25" xfId="63" applyFont="1" applyFill="1" applyBorder="1" applyAlignment="1">
      <alignment horizontal="center" vertical="center" wrapText="1"/>
      <protection/>
    </xf>
    <xf numFmtId="0" fontId="28" fillId="26" borderId="23" xfId="63" applyFont="1" applyFill="1" applyBorder="1" applyAlignment="1">
      <alignment horizontal="center" vertical="center" wrapText="1"/>
      <protection/>
    </xf>
    <xf numFmtId="0" fontId="28" fillId="26" borderId="26" xfId="63" applyFont="1" applyFill="1" applyBorder="1" applyAlignment="1">
      <alignment horizontal="center" vertical="center" wrapText="1"/>
      <protection/>
    </xf>
    <xf numFmtId="0" fontId="28" fillId="26" borderId="25" xfId="63" applyFont="1" applyFill="1" applyBorder="1" applyAlignment="1">
      <alignment horizontal="center" vertical="center"/>
      <protection/>
    </xf>
    <xf numFmtId="0" fontId="27" fillId="26" borderId="25" xfId="0" applyNumberFormat="1" applyFont="1" applyFill="1" applyBorder="1" applyAlignment="1" applyProtection="1">
      <alignment horizontal="center" vertical="center" wrapText="1"/>
      <protection/>
    </xf>
    <xf numFmtId="0" fontId="27" fillId="26" borderId="23" xfId="0" applyNumberFormat="1" applyFont="1" applyFill="1" applyBorder="1" applyAlignment="1" applyProtection="1">
      <alignment horizontal="center" vertical="center" wrapText="1"/>
      <protection/>
    </xf>
    <xf numFmtId="0" fontId="27" fillId="0" borderId="23" xfId="0" applyNumberFormat="1" applyFont="1" applyFill="1" applyBorder="1" applyAlignment="1" applyProtection="1">
      <alignment horizontal="center" vertical="center" wrapText="1"/>
      <protection/>
    </xf>
    <xf numFmtId="0" fontId="27" fillId="26" borderId="26" xfId="0" applyNumberFormat="1" applyFont="1" applyFill="1" applyBorder="1" applyAlignment="1" applyProtection="1">
      <alignment horizontal="center" vertical="center" wrapText="1"/>
      <protection/>
    </xf>
    <xf numFmtId="0" fontId="53" fillId="0" borderId="16" xfId="61" applyFont="1" applyFill="1" applyBorder="1" applyAlignment="1">
      <alignment vertical="center" wrapText="1"/>
      <protection/>
    </xf>
    <xf numFmtId="0" fontId="28" fillId="0" borderId="25" xfId="61" applyFont="1" applyFill="1" applyBorder="1" applyAlignment="1">
      <alignment horizontal="center" vertical="center"/>
      <protection/>
    </xf>
    <xf numFmtId="0" fontId="28" fillId="0" borderId="26" xfId="61" applyFont="1" applyFill="1" applyBorder="1" applyAlignment="1">
      <alignment horizontal="center" vertical="center"/>
      <protection/>
    </xf>
    <xf numFmtId="0" fontId="70" fillId="0" borderId="25" xfId="0" applyFont="1" applyFill="1" applyBorder="1" applyAlignment="1">
      <alignment horizontal="center" vertical="center"/>
    </xf>
    <xf numFmtId="0" fontId="70" fillId="0" borderId="23" xfId="0" applyFont="1" applyFill="1" applyBorder="1" applyAlignment="1">
      <alignment horizontal="center" vertical="center"/>
    </xf>
    <xf numFmtId="0" fontId="70" fillId="0" borderId="26" xfId="0" applyFont="1" applyFill="1" applyBorder="1" applyAlignment="1">
      <alignment horizontal="center" vertical="center"/>
    </xf>
    <xf numFmtId="0" fontId="70" fillId="0" borderId="17" xfId="0" applyFont="1" applyFill="1" applyBorder="1" applyAlignment="1">
      <alignment horizontal="center" vertical="center"/>
    </xf>
    <xf numFmtId="0" fontId="44" fillId="0" borderId="0" xfId="64" applyFont="1" applyFill="1" applyBorder="1" applyAlignment="1">
      <alignment horizontal="center"/>
      <protection/>
    </xf>
    <xf numFmtId="0" fontId="47" fillId="0" borderId="0" xfId="64" applyFont="1" applyFill="1" applyBorder="1" applyAlignment="1">
      <alignment horizontal="center"/>
      <protection/>
    </xf>
    <xf numFmtId="209" fontId="29" fillId="0" borderId="0" xfId="64" applyNumberFormat="1" applyFont="1" applyFill="1" applyBorder="1" applyAlignment="1">
      <alignment horizontal="center" vertical="center"/>
      <protection/>
    </xf>
    <xf numFmtId="0" fontId="0" fillId="0" borderId="0" xfId="0" applyBorder="1" applyAlignment="1">
      <alignment/>
    </xf>
    <xf numFmtId="0" fontId="29" fillId="26" borderId="0" xfId="64" applyFont="1" applyFill="1" applyBorder="1" applyAlignment="1">
      <alignment horizontal="center"/>
      <protection/>
    </xf>
    <xf numFmtId="0" fontId="29" fillId="26" borderId="0" xfId="64" applyFont="1" applyFill="1" applyBorder="1" applyAlignment="1">
      <alignment horizontal="center" vertical="center"/>
      <protection/>
    </xf>
    <xf numFmtId="0" fontId="40" fillId="26" borderId="0" xfId="64" applyFont="1" applyFill="1" applyBorder="1" applyAlignment="1">
      <alignment horizontal="center"/>
      <protection/>
    </xf>
    <xf numFmtId="0" fontId="28" fillId="26" borderId="0" xfId="64" applyFont="1" applyFill="1" applyBorder="1" applyAlignment="1">
      <alignment horizontal="center"/>
      <protection/>
    </xf>
    <xf numFmtId="0" fontId="86" fillId="0" borderId="0" xfId="0" applyFont="1" applyFill="1" applyBorder="1" applyAlignment="1">
      <alignment/>
    </xf>
    <xf numFmtId="3" fontId="27" fillId="0" borderId="25" xfId="0" applyNumberFormat="1" applyFont="1" applyFill="1" applyBorder="1" applyAlignment="1">
      <alignment horizontal="center" vertical="center"/>
    </xf>
    <xf numFmtId="3" fontId="27" fillId="0" borderId="23" xfId="0" applyNumberFormat="1" applyFont="1" applyFill="1" applyBorder="1" applyAlignment="1">
      <alignment horizontal="center" vertical="center"/>
    </xf>
    <xf numFmtId="3" fontId="27" fillId="0" borderId="26" xfId="0" applyNumberFormat="1" applyFont="1" applyFill="1" applyBorder="1" applyAlignment="1">
      <alignment horizontal="center" vertical="center"/>
    </xf>
    <xf numFmtId="0" fontId="73" fillId="0" borderId="0" xfId="62" applyFont="1" applyBorder="1" applyAlignment="1">
      <alignment horizontal="center" vertical="center"/>
      <protection/>
    </xf>
    <xf numFmtId="0" fontId="73" fillId="0" borderId="19" xfId="62" applyFont="1" applyBorder="1" applyAlignment="1">
      <alignment horizontal="center" vertical="center"/>
      <protection/>
    </xf>
    <xf numFmtId="0" fontId="74" fillId="0" borderId="14" xfId="62" applyFont="1" applyBorder="1" applyAlignment="1">
      <alignment horizontal="center" vertical="center" wrapText="1"/>
      <protection/>
    </xf>
    <xf numFmtId="0" fontId="74" fillId="0" borderId="17" xfId="62" applyFont="1" applyBorder="1" applyAlignment="1">
      <alignment horizontal="center" vertical="center" wrapText="1"/>
      <protection/>
    </xf>
    <xf numFmtId="0" fontId="74" fillId="0" borderId="73" xfId="62" applyFont="1" applyBorder="1" applyAlignment="1">
      <alignment horizontal="center" vertical="center" wrapText="1"/>
      <protection/>
    </xf>
    <xf numFmtId="0" fontId="75" fillId="0" borderId="14" xfId="62" applyFont="1" applyFill="1" applyBorder="1" applyAlignment="1">
      <alignment horizontal="center" vertical="center" wrapText="1"/>
      <protection/>
    </xf>
    <xf numFmtId="0" fontId="75" fillId="0" borderId="17" xfId="62" applyFont="1" applyFill="1" applyBorder="1" applyAlignment="1">
      <alignment horizontal="center" vertical="center" wrapText="1"/>
      <protection/>
    </xf>
    <xf numFmtId="0" fontId="75" fillId="0" borderId="73" xfId="62" applyFont="1" applyFill="1" applyBorder="1" applyAlignment="1">
      <alignment horizontal="center" vertical="center" wrapText="1"/>
      <protection/>
    </xf>
    <xf numFmtId="0" fontId="74" fillId="0" borderId="14" xfId="62" applyFont="1" applyFill="1" applyBorder="1" applyAlignment="1">
      <alignment horizontal="center" vertical="center" textRotation="90"/>
      <protection/>
    </xf>
    <xf numFmtId="0" fontId="74" fillId="0" borderId="73" xfId="62" applyFont="1" applyFill="1" applyBorder="1" applyAlignment="1">
      <alignment horizontal="center"/>
      <protection/>
    </xf>
    <xf numFmtId="0" fontId="77" fillId="0" borderId="14" xfId="62" applyFont="1" applyBorder="1" applyAlignment="1">
      <alignment horizontal="center" vertical="center" textRotation="90"/>
      <protection/>
    </xf>
    <xf numFmtId="0" fontId="77" fillId="0" borderId="73" xfId="62" applyFont="1" applyBorder="1" applyAlignment="1">
      <alignment horizontal="center" vertical="center" textRotation="90"/>
      <protection/>
    </xf>
    <xf numFmtId="0" fontId="78" fillId="30" borderId="85" xfId="62" applyFont="1" applyFill="1" applyBorder="1" applyAlignment="1">
      <alignment horizontal="center"/>
      <protection/>
    </xf>
    <xf numFmtId="0" fontId="78" fillId="30" borderId="19" xfId="62" applyFont="1" applyFill="1" applyBorder="1" applyAlignment="1">
      <alignment horizontal="center"/>
      <protection/>
    </xf>
    <xf numFmtId="0" fontId="50" fillId="0" borderId="29" xfId="64" applyFont="1" applyFill="1" applyBorder="1" applyAlignment="1">
      <alignment horizontal="center"/>
      <protection/>
    </xf>
    <xf numFmtId="0" fontId="50" fillId="0" borderId="30" xfId="64" applyFont="1" applyFill="1" applyBorder="1" applyAlignment="1">
      <alignment horizontal="center"/>
      <protection/>
    </xf>
    <xf numFmtId="0" fontId="49" fillId="0" borderId="14" xfId="64" applyFont="1" applyFill="1" applyBorder="1" applyAlignment="1">
      <alignment horizontal="center" vertical="center"/>
      <protection/>
    </xf>
    <xf numFmtId="0" fontId="49" fillId="0" borderId="17" xfId="64" applyFont="1" applyFill="1" applyBorder="1" applyAlignment="1">
      <alignment horizontal="center" vertical="center"/>
      <protection/>
    </xf>
    <xf numFmtId="0" fontId="49" fillId="0" borderId="73" xfId="64" applyFont="1" applyFill="1" applyBorder="1" applyAlignment="1">
      <alignment horizontal="center" vertical="center"/>
      <protection/>
    </xf>
    <xf numFmtId="0" fontId="28" fillId="37" borderId="20" xfId="0" applyFont="1" applyFill="1" applyBorder="1" applyAlignment="1">
      <alignment horizontal="center" vertical="center" wrapText="1"/>
    </xf>
    <xf numFmtId="0" fontId="28" fillId="37" borderId="0" xfId="0" applyFont="1" applyFill="1" applyBorder="1" applyAlignment="1">
      <alignment horizontal="center" vertical="center" wrapText="1"/>
    </xf>
    <xf numFmtId="0" fontId="28" fillId="37" borderId="39" xfId="0" applyFont="1" applyFill="1" applyBorder="1" applyAlignment="1">
      <alignment horizontal="center" vertical="center" wrapText="1"/>
    </xf>
    <xf numFmtId="0" fontId="28" fillId="37" borderId="16" xfId="0" applyFont="1" applyFill="1" applyBorder="1" applyAlignment="1">
      <alignment horizontal="center" vertical="center" wrapText="1"/>
    </xf>
    <xf numFmtId="0" fontId="22" fillId="0" borderId="86" xfId="64" applyFont="1" applyFill="1" applyBorder="1" applyAlignment="1">
      <alignment horizontal="center" vertical="center" wrapText="1"/>
      <protection/>
    </xf>
    <xf numFmtId="0" fontId="22" fillId="0" borderId="87" xfId="64" applyFont="1" applyFill="1" applyBorder="1" applyAlignment="1">
      <alignment horizontal="center" vertical="center" wrapText="1"/>
      <protection/>
    </xf>
    <xf numFmtId="0" fontId="22" fillId="0" borderId="88" xfId="64" applyFont="1" applyFill="1" applyBorder="1" applyAlignment="1">
      <alignment horizontal="center" vertical="center" wrapText="1"/>
      <protection/>
    </xf>
    <xf numFmtId="0" fontId="49" fillId="0" borderId="89" xfId="64" applyFont="1" applyFill="1" applyBorder="1" applyAlignment="1">
      <alignment horizontal="center" vertical="center" wrapText="1"/>
      <protection/>
    </xf>
    <xf numFmtId="0" fontId="49" fillId="0" borderId="48" xfId="64" applyFont="1" applyFill="1" applyBorder="1" applyAlignment="1">
      <alignment horizontal="center" vertical="center" wrapText="1"/>
      <protection/>
    </xf>
    <xf numFmtId="0" fontId="49" fillId="0" borderId="90" xfId="64" applyFont="1" applyFill="1" applyBorder="1" applyAlignment="1">
      <alignment horizontal="center" vertical="center" wrapText="1"/>
      <protection/>
    </xf>
    <xf numFmtId="0" fontId="50" fillId="29" borderId="29" xfId="64" applyFont="1" applyFill="1" applyBorder="1" applyAlignment="1">
      <alignment horizontal="center"/>
      <protection/>
    </xf>
    <xf numFmtId="0" fontId="90" fillId="0" borderId="0" xfId="64" applyFont="1" applyFill="1" applyBorder="1" applyAlignment="1">
      <alignment horizontal="left"/>
      <protection/>
    </xf>
    <xf numFmtId="0" fontId="49" fillId="0" borderId="25" xfId="64" applyFont="1" applyFill="1" applyBorder="1" applyAlignment="1">
      <alignment horizontal="center" vertical="center"/>
      <protection/>
    </xf>
    <xf numFmtId="0" fontId="49" fillId="0" borderId="23" xfId="64" applyFont="1" applyFill="1" applyBorder="1" applyAlignment="1">
      <alignment horizontal="center" vertical="center"/>
      <protection/>
    </xf>
    <xf numFmtId="0" fontId="49" fillId="0" borderId="36" xfId="64" applyFont="1" applyFill="1" applyBorder="1" applyAlignment="1">
      <alignment horizontal="center" vertical="center"/>
      <protection/>
    </xf>
    <xf numFmtId="0" fontId="49" fillId="0" borderId="14" xfId="64" applyFont="1" applyFill="1" applyBorder="1" applyAlignment="1">
      <alignment horizontal="center" vertical="center" wrapText="1"/>
      <protection/>
    </xf>
    <xf numFmtId="0" fontId="49" fillId="0" borderId="17" xfId="64" applyFont="1" applyFill="1" applyBorder="1" applyAlignment="1">
      <alignment horizontal="center" vertical="center" wrapText="1"/>
      <protection/>
    </xf>
    <xf numFmtId="0" fontId="49" fillId="0" borderId="73" xfId="64" applyFont="1" applyFill="1" applyBorder="1" applyAlignment="1">
      <alignment horizontal="center" vertical="center" wrapText="1"/>
      <protection/>
    </xf>
    <xf numFmtId="0" fontId="22" fillId="0" borderId="14"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73" xfId="0" applyFont="1" applyBorder="1" applyAlignment="1">
      <alignment horizontal="center" vertical="center" wrapText="1"/>
    </xf>
    <xf numFmtId="0" fontId="28" fillId="37" borderId="21" xfId="0" applyFont="1" applyFill="1" applyBorder="1" applyAlignment="1">
      <alignment horizontal="center" vertical="center" wrapText="1"/>
    </xf>
    <xf numFmtId="0" fontId="28" fillId="37" borderId="24" xfId="0" applyFont="1" applyFill="1" applyBorder="1" applyAlignment="1">
      <alignment horizontal="center" vertical="center" wrapText="1"/>
    </xf>
    <xf numFmtId="0" fontId="60" fillId="0" borderId="0" xfId="0" applyFont="1" applyAlignment="1">
      <alignment horizontal="center" vertical="center"/>
    </xf>
    <xf numFmtId="0" fontId="60" fillId="0" borderId="0" xfId="0" applyFont="1" applyAlignment="1">
      <alignment horizontal="center"/>
    </xf>
    <xf numFmtId="0" fontId="26" fillId="0" borderId="39" xfId="0" applyNumberFormat="1" applyFont="1" applyBorder="1" applyAlignment="1" quotePrefix="1">
      <alignment horizontal="center"/>
    </xf>
    <xf numFmtId="0" fontId="26" fillId="0" borderId="16" xfId="0" applyNumberFormat="1" applyFont="1" applyBorder="1" applyAlignment="1" quotePrefix="1">
      <alignment horizontal="center"/>
    </xf>
    <xf numFmtId="0" fontId="26" fillId="0" borderId="74" xfId="0" applyNumberFormat="1" applyFont="1" applyBorder="1" applyAlignment="1" quotePrefix="1">
      <alignment horizontal="center"/>
    </xf>
    <xf numFmtId="0" fontId="28" fillId="0" borderId="0" xfId="0" applyFont="1" applyBorder="1" applyAlignment="1">
      <alignment horizont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0" xfId="0" applyFont="1" applyBorder="1" applyAlignment="1">
      <alignment horizontal="center" vertical="center"/>
    </xf>
    <xf numFmtId="0" fontId="22" fillId="0" borderId="57" xfId="0" applyFont="1" applyBorder="1" applyAlignment="1">
      <alignment horizontal="center" vertical="center"/>
    </xf>
    <xf numFmtId="0" fontId="85" fillId="0" borderId="14" xfId="0" applyFont="1" applyBorder="1" applyAlignment="1">
      <alignment horizontal="center" vertical="center" wrapText="1"/>
    </xf>
    <xf numFmtId="0" fontId="85" fillId="0" borderId="17" xfId="0" applyFont="1" applyBorder="1" applyAlignment="1">
      <alignment horizontal="center" vertical="center" wrapText="1"/>
    </xf>
    <xf numFmtId="0" fontId="85" fillId="0" borderId="73" xfId="0" applyFont="1" applyBorder="1" applyAlignment="1">
      <alignment horizontal="center" vertical="center" wrapText="1"/>
    </xf>
    <xf numFmtId="0" fontId="28" fillId="0" borderId="0" xfId="0" applyFont="1" applyFill="1" applyAlignment="1">
      <alignment horizontal="center"/>
    </xf>
    <xf numFmtId="0" fontId="26" fillId="0" borderId="39"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74" xfId="0" applyFont="1" applyBorder="1" applyAlignment="1">
      <alignment horizontal="center" vertical="center" wrapText="1"/>
    </xf>
    <xf numFmtId="0" fontId="60" fillId="32" borderId="0" xfId="64" applyFont="1" applyFill="1" applyBorder="1" applyAlignment="1">
      <alignment horizontal="left" wrapText="1"/>
      <protection/>
    </xf>
    <xf numFmtId="0" fontId="56" fillId="37" borderId="0" xfId="0" applyFont="1" applyFill="1" applyBorder="1" applyAlignment="1">
      <alignment vertical="center"/>
    </xf>
    <xf numFmtId="0" fontId="57" fillId="37" borderId="0" xfId="0" applyFont="1" applyFill="1" applyBorder="1" applyAlignment="1">
      <alignment vertical="center"/>
    </xf>
    <xf numFmtId="0" fontId="67" fillId="37" borderId="0" xfId="0" applyFont="1" applyFill="1" applyBorder="1" applyAlignment="1">
      <alignment horizontal="center" vertical="center"/>
    </xf>
    <xf numFmtId="0" fontId="24" fillId="37" borderId="0" xfId="0" applyFont="1" applyFill="1" applyBorder="1" applyAlignment="1">
      <alignment horizontal="left" vertical="center"/>
    </xf>
    <xf numFmtId="0" fontId="24" fillId="37" borderId="0" xfId="0" applyFont="1" applyFill="1" applyBorder="1" applyAlignment="1">
      <alignment vertical="center"/>
    </xf>
    <xf numFmtId="0" fontId="51" fillId="37" borderId="0" xfId="0" applyFont="1" applyFill="1" applyBorder="1" applyAlignment="1">
      <alignment horizontal="center" vertical="center"/>
    </xf>
    <xf numFmtId="0" fontId="24" fillId="37" borderId="0" xfId="0" applyFont="1" applyFill="1" applyBorder="1" applyAlignment="1">
      <alignment horizontal="center" vertical="center"/>
    </xf>
    <xf numFmtId="207" fontId="24" fillId="37" borderId="0" xfId="0" applyNumberFormat="1" applyFont="1" applyFill="1" applyBorder="1" applyAlignment="1">
      <alignment horizontal="center" vertical="center"/>
    </xf>
    <xf numFmtId="0" fontId="22" fillId="37" borderId="0" xfId="0" applyFont="1" applyFill="1" applyBorder="1" applyAlignment="1">
      <alignment horizontal="center" vertical="center"/>
    </xf>
    <xf numFmtId="0" fontId="26" fillId="37" borderId="0" xfId="0" applyFont="1" applyFill="1" applyBorder="1" applyAlignment="1">
      <alignment horizontal="center" vertical="center"/>
    </xf>
    <xf numFmtId="0" fontId="42" fillId="37" borderId="0" xfId="0" applyFont="1" applyFill="1" applyBorder="1" applyAlignment="1">
      <alignment horizontal="center" vertical="center"/>
    </xf>
    <xf numFmtId="0" fontId="55" fillId="37" borderId="0" xfId="0" applyFont="1" applyFill="1" applyBorder="1" applyAlignment="1">
      <alignment horizontal="center" vertical="center"/>
    </xf>
    <xf numFmtId="0" fontId="24" fillId="37" borderId="0" xfId="0" applyFont="1" applyFill="1" applyBorder="1" applyAlignment="1">
      <alignment horizontal="right" vertical="center"/>
    </xf>
    <xf numFmtId="0" fontId="26" fillId="37" borderId="0" xfId="63" applyFont="1" applyFill="1" applyBorder="1" applyAlignment="1">
      <alignment horizontal="left" vertical="center"/>
      <protection/>
    </xf>
    <xf numFmtId="0" fontId="41" fillId="37" borderId="0" xfId="0" applyFont="1" applyFill="1" applyAlignment="1">
      <alignment/>
    </xf>
    <xf numFmtId="0" fontId="68" fillId="37" borderId="0" xfId="0" applyFont="1" applyFill="1" applyBorder="1" applyAlignment="1">
      <alignment horizontal="center" vertical="center"/>
    </xf>
    <xf numFmtId="0" fontId="23" fillId="37" borderId="0" xfId="0" applyFont="1" applyFill="1" applyBorder="1" applyAlignment="1">
      <alignment horizontal="center" vertical="center"/>
    </xf>
    <xf numFmtId="0" fontId="40" fillId="37" borderId="0" xfId="0" applyFont="1" applyFill="1" applyBorder="1" applyAlignment="1">
      <alignment horizontal="left" vertical="center"/>
    </xf>
    <xf numFmtId="0" fontId="40" fillId="37" borderId="0" xfId="0" applyFont="1" applyFill="1" applyAlignment="1">
      <alignment/>
    </xf>
    <xf numFmtId="0" fontId="51" fillId="37" borderId="0" xfId="0" applyFont="1" applyFill="1" applyBorder="1" applyAlignment="1">
      <alignment/>
    </xf>
    <xf numFmtId="0" fontId="28" fillId="37" borderId="0" xfId="0" applyFont="1" applyFill="1" applyBorder="1" applyAlignment="1">
      <alignment horizontal="center"/>
    </xf>
    <xf numFmtId="0" fontId="28" fillId="37" borderId="0" xfId="0" applyFont="1" applyFill="1" applyBorder="1" applyAlignment="1">
      <alignment/>
    </xf>
    <xf numFmtId="0" fontId="40" fillId="37" borderId="0" xfId="0" applyFont="1" applyFill="1" applyAlignment="1">
      <alignment horizontal="center"/>
    </xf>
    <xf numFmtId="1" fontId="42" fillId="37" borderId="0" xfId="0" applyNumberFormat="1" applyFont="1" applyFill="1" applyBorder="1" applyAlignment="1">
      <alignment horizontal="center" vertical="center"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rmal_cd" xfId="63"/>
    <cellStyle name="Normal_cd 2" xfId="64"/>
    <cellStyle name="Note" xfId="65"/>
    <cellStyle name="Output" xfId="66"/>
    <cellStyle name="Percent" xfId="67"/>
    <cellStyle name="Title" xfId="68"/>
    <cellStyle name="Total" xfId="69"/>
    <cellStyle name="Warning Text" xfId="70"/>
    <cellStyle name="똿뗦먛귟 [0.00]_PRODUCT DETAIL Q1" xfId="71"/>
    <cellStyle name="똿뗦먛귟_PRODUCT DETAIL Q1" xfId="72"/>
    <cellStyle name="믅됞 [0.00]_PRODUCT DETAIL Q1" xfId="73"/>
    <cellStyle name="믅됞_PRODUCT DETAIL Q1" xfId="74"/>
    <cellStyle name="백분율_HOBONG" xfId="75"/>
    <cellStyle name="뷭?_BOOKSHIP" xfId="76"/>
    <cellStyle name="콤마 [0]_1202" xfId="77"/>
    <cellStyle name="콤마_1202" xfId="78"/>
    <cellStyle name="통화 [0]_1202" xfId="79"/>
    <cellStyle name="통화_1202" xfId="80"/>
    <cellStyle name="표준_(정보부문)월별인원계획" xfId="81"/>
    <cellStyle name="표준_kc-elec system check lis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Admin\My%20Documents\Downloads\mau3b%20TK%20hoc%20lai%20HK1-2015-2016%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P_no 2014 (tham khao)"/>
      <sheetName val="MaHP_C"/>
      <sheetName val="MaHP_D"/>
      <sheetName val="mau3b"/>
    </sheetNames>
    <sheetDataSet>
      <sheetData sheetId="0">
        <row r="1">
          <cell r="B1" t="str">
            <v>MaMonHoc</v>
          </cell>
          <cell r="C1" t="str">
            <v>TenMonHoc</v>
          </cell>
          <cell r="D1" t="str">
            <v>SoTinChi</v>
          </cell>
        </row>
        <row r="2">
          <cell r="B2" t="str">
            <v>FLI32001</v>
          </cell>
          <cell r="C2" t="str">
            <v>Anh văn 1</v>
          </cell>
          <cell r="D2">
            <v>3</v>
          </cell>
        </row>
        <row r="3">
          <cell r="B3" t="str">
            <v>FLI32004</v>
          </cell>
          <cell r="C3" t="str">
            <v>Anh văn 1</v>
          </cell>
          <cell r="D3">
            <v>2</v>
          </cell>
        </row>
        <row r="4">
          <cell r="B4" t="str">
            <v>FLI21001</v>
          </cell>
          <cell r="C4" t="str">
            <v>Anh văn 1</v>
          </cell>
          <cell r="D4">
            <v>2</v>
          </cell>
        </row>
        <row r="5">
          <cell r="B5" t="str">
            <v>FLI21009</v>
          </cell>
          <cell r="C5" t="str">
            <v>Anh văn 1 (Chuẩn đầu vào)</v>
          </cell>
          <cell r="D5">
            <v>1</v>
          </cell>
        </row>
        <row r="6">
          <cell r="B6" t="str">
            <v>FLI32002</v>
          </cell>
          <cell r="C6" t="str">
            <v>Anh văn 2</v>
          </cell>
          <cell r="D6">
            <v>3</v>
          </cell>
        </row>
        <row r="7">
          <cell r="B7" t="str">
            <v>FLI32003</v>
          </cell>
          <cell r="C7" t="str">
            <v>Anh văn 2</v>
          </cell>
          <cell r="D7">
            <v>3</v>
          </cell>
        </row>
        <row r="8">
          <cell r="B8" t="str">
            <v>FLI21002</v>
          </cell>
          <cell r="C8" t="str">
            <v>Anh văn 2</v>
          </cell>
          <cell r="D8">
            <v>2</v>
          </cell>
        </row>
        <row r="9">
          <cell r="B9" t="str">
            <v>FLI22003</v>
          </cell>
          <cell r="C9" t="str">
            <v>Anh văn 3</v>
          </cell>
          <cell r="D9">
            <v>2</v>
          </cell>
        </row>
        <row r="10">
          <cell r="B10" t="str">
            <v>FLI23005</v>
          </cell>
          <cell r="C10" t="str">
            <v>Anh văn chuyên ngành CD</v>
          </cell>
          <cell r="D10">
            <v>2</v>
          </cell>
        </row>
        <row r="11">
          <cell r="B11" t="str">
            <v>FLI22004</v>
          </cell>
          <cell r="C11" t="str">
            <v>Anh văn chuyên ngành XD</v>
          </cell>
          <cell r="D11">
            <v>2</v>
          </cell>
        </row>
        <row r="12">
          <cell r="B12" t="str">
            <v>ARC33001</v>
          </cell>
          <cell r="C12" t="str">
            <v>Autocad</v>
          </cell>
          <cell r="D12">
            <v>2</v>
          </cell>
        </row>
        <row r="13">
          <cell r="B13" t="str">
            <v>ECO33008</v>
          </cell>
          <cell r="C13" t="str">
            <v>BTL Tổ chức HTKT1</v>
          </cell>
          <cell r="D13">
            <v>2</v>
          </cell>
        </row>
        <row r="14">
          <cell r="B14" t="str">
            <v>UIT33014</v>
          </cell>
          <cell r="C14" t="str">
            <v>Cấp thoát nước</v>
          </cell>
          <cell r="D14">
            <v>2</v>
          </cell>
        </row>
        <row r="15">
          <cell r="B15" t="str">
            <v>UIT23001</v>
          </cell>
          <cell r="C15" t="str">
            <v>Cấp thoát nước</v>
          </cell>
          <cell r="D15">
            <v>2</v>
          </cell>
        </row>
        <row r="16">
          <cell r="B16" t="str">
            <v>UIT33031</v>
          </cell>
          <cell r="C16" t="str">
            <v>Cấp thoát nước đô thị</v>
          </cell>
          <cell r="D16">
            <v>4</v>
          </cell>
        </row>
        <row r="17">
          <cell r="B17" t="str">
            <v>UIT32007</v>
          </cell>
          <cell r="C17" t="str">
            <v>Cấp thoát nước trong công trình</v>
          </cell>
          <cell r="D17">
            <v>2</v>
          </cell>
        </row>
        <row r="18">
          <cell r="B18" t="str">
            <v>ARC32001</v>
          </cell>
          <cell r="C18" t="str">
            <v>Cấu tạo kiến trúc</v>
          </cell>
          <cell r="D18">
            <v>3</v>
          </cell>
        </row>
        <row r="19">
          <cell r="B19" t="str">
            <v>ARC23061</v>
          </cell>
          <cell r="C19" t="str">
            <v>Cấu tạo kiến trúc</v>
          </cell>
          <cell r="D19">
            <v>3</v>
          </cell>
        </row>
        <row r="20">
          <cell r="B20" t="str">
            <v>ARC22008</v>
          </cell>
          <cell r="C20" t="str">
            <v>Cấu tạo kiến trúc 1</v>
          </cell>
          <cell r="D20">
            <v>3</v>
          </cell>
        </row>
        <row r="21">
          <cell r="B21" t="str">
            <v>ARC23068</v>
          </cell>
          <cell r="C21" t="str">
            <v>Cấu tạo kiến trúc 2</v>
          </cell>
          <cell r="D21">
            <v>3</v>
          </cell>
        </row>
        <row r="22">
          <cell r="B22" t="str">
            <v>UIT33016</v>
          </cell>
          <cell r="C22" t="str">
            <v>Cầu thép</v>
          </cell>
          <cell r="D22">
            <v>2</v>
          </cell>
        </row>
        <row r="23">
          <cell r="B23" t="str">
            <v>FLI33333</v>
          </cell>
          <cell r="C23" t="str">
            <v>Chuẩn đầu ra tiếng Anh (B)</v>
          </cell>
          <cell r="D23">
            <v>2</v>
          </cell>
        </row>
        <row r="24">
          <cell r="B24" t="str">
            <v>FLI33334</v>
          </cell>
          <cell r="C24" t="str">
            <v>Chuẩn đầu ra Tin học (B)</v>
          </cell>
          <cell r="D24">
            <v>2</v>
          </cell>
        </row>
        <row r="25">
          <cell r="B25" t="str">
            <v>CON22002</v>
          </cell>
          <cell r="C25" t="str">
            <v>Cơ học cơ sở 1</v>
          </cell>
          <cell r="D25">
            <v>3</v>
          </cell>
        </row>
        <row r="26">
          <cell r="B26" t="str">
            <v>CON22003</v>
          </cell>
          <cell r="C26" t="str">
            <v>Cơ học cơ sở 2</v>
          </cell>
          <cell r="D26">
            <v>2</v>
          </cell>
        </row>
        <row r="27">
          <cell r="B27" t="str">
            <v>CON23004</v>
          </cell>
          <cell r="C27" t="str">
            <v>Cơ học công trình</v>
          </cell>
          <cell r="D27">
            <v>4</v>
          </cell>
        </row>
        <row r="28">
          <cell r="B28" t="str">
            <v>CON31001</v>
          </cell>
          <cell r="C28" t="str">
            <v>Cơ học công trình 1</v>
          </cell>
          <cell r="D28">
            <v>4</v>
          </cell>
        </row>
        <row r="29">
          <cell r="B29" t="str">
            <v>UIT31001</v>
          </cell>
          <cell r="C29" t="str">
            <v>Cơ học công trình 1</v>
          </cell>
          <cell r="D29">
            <v>4</v>
          </cell>
        </row>
        <row r="30">
          <cell r="B30" t="str">
            <v>CON32001</v>
          </cell>
          <cell r="C30" t="str">
            <v>Cơ học công trình 2</v>
          </cell>
          <cell r="D30">
            <v>3</v>
          </cell>
        </row>
        <row r="31">
          <cell r="B31" t="str">
            <v>UIT32011</v>
          </cell>
          <cell r="C31" t="str">
            <v>Cơ học công trình 2</v>
          </cell>
          <cell r="D31">
            <v>3</v>
          </cell>
        </row>
        <row r="32">
          <cell r="B32" t="str">
            <v>CON32008</v>
          </cell>
          <cell r="C32" t="str">
            <v>Cơ học công trình 2</v>
          </cell>
          <cell r="D32">
            <v>2</v>
          </cell>
        </row>
        <row r="33">
          <cell r="B33" t="str">
            <v>UIT32023</v>
          </cell>
          <cell r="C33" t="str">
            <v>Cơ học công trình 2</v>
          </cell>
          <cell r="D33">
            <v>2</v>
          </cell>
        </row>
        <row r="34">
          <cell r="B34" t="str">
            <v>CON23005</v>
          </cell>
          <cell r="C34" t="str">
            <v>Cơ học đất</v>
          </cell>
          <cell r="D34">
            <v>3</v>
          </cell>
        </row>
        <row r="35">
          <cell r="B35" t="str">
            <v>CON23006</v>
          </cell>
          <cell r="C35" t="str">
            <v>Cơ học kết cấu 1</v>
          </cell>
          <cell r="D35">
            <v>3</v>
          </cell>
        </row>
        <row r="36">
          <cell r="B36" t="str">
            <v>CON23007</v>
          </cell>
          <cell r="C36" t="str">
            <v>Cơ học kết cấu 2</v>
          </cell>
          <cell r="D36">
            <v>3</v>
          </cell>
        </row>
        <row r="37">
          <cell r="B37" t="str">
            <v>CON21008</v>
          </cell>
          <cell r="C37" t="str">
            <v>Cơ học lý thuyết</v>
          </cell>
          <cell r="D37">
            <v>2</v>
          </cell>
        </row>
        <row r="38">
          <cell r="B38" t="str">
            <v>ARC22004</v>
          </cell>
          <cell r="C38" t="str">
            <v>Cơ sở tạo hình kiến trúc</v>
          </cell>
          <cell r="D38">
            <v>3</v>
          </cell>
        </row>
        <row r="39">
          <cell r="B39" t="str">
            <v>ARC22005</v>
          </cell>
          <cell r="C39" t="str">
            <v>Cơ sở văn hóa Việt Nam</v>
          </cell>
          <cell r="D39">
            <v>2</v>
          </cell>
        </row>
        <row r="40">
          <cell r="B40" t="str">
            <v>UIT32006</v>
          </cell>
          <cell r="C40" t="str">
            <v>Công trình thu nước - Trạm bơm</v>
          </cell>
          <cell r="D40">
            <v>2</v>
          </cell>
        </row>
        <row r="41">
          <cell r="B41" t="str">
            <v>UIT33033</v>
          </cell>
          <cell r="C41" t="str">
            <v>Ctrình KTĐT và Ctrình ngầm</v>
          </cell>
          <cell r="D41">
            <v>3</v>
          </cell>
        </row>
        <row r="42">
          <cell r="B42" t="str">
            <v>UIT33034</v>
          </cell>
          <cell r="C42" t="str">
            <v>ĐA Ctrình KTĐT và Ctrình ngầm</v>
          </cell>
          <cell r="D42">
            <v>1</v>
          </cell>
        </row>
        <row r="43">
          <cell r="B43" t="str">
            <v>CON33005</v>
          </cell>
          <cell r="C43" t="str">
            <v>ĐA Kết cấu BTCT</v>
          </cell>
          <cell r="D43">
            <v>1</v>
          </cell>
        </row>
        <row r="44">
          <cell r="B44" t="str">
            <v>CON23011</v>
          </cell>
          <cell r="C44" t="str">
            <v>ĐA Kết cấu BTCT 1</v>
          </cell>
          <cell r="D44">
            <v>1</v>
          </cell>
        </row>
        <row r="45">
          <cell r="B45" t="str">
            <v>ARC22007</v>
          </cell>
          <cell r="C45" t="str">
            <v>ĐA kiến trúc</v>
          </cell>
          <cell r="D45">
            <v>1</v>
          </cell>
        </row>
        <row r="46">
          <cell r="B46" t="str">
            <v>CON33008</v>
          </cell>
          <cell r="C46" t="str">
            <v>ĐA Kỹ thuật thi công</v>
          </cell>
          <cell r="D46">
            <v>1</v>
          </cell>
        </row>
        <row r="47">
          <cell r="B47" t="str">
            <v>UIT33036</v>
          </cell>
          <cell r="C47" t="str">
            <v>ĐA Kỹ thuật và Tổ chức TC</v>
          </cell>
          <cell r="D47">
            <v>1</v>
          </cell>
        </row>
        <row r="48">
          <cell r="B48" t="str">
            <v>CON32006</v>
          </cell>
          <cell r="C48" t="str">
            <v>ĐA Nền móng</v>
          </cell>
          <cell r="D48">
            <v>1</v>
          </cell>
        </row>
        <row r="49">
          <cell r="B49" t="str">
            <v>UIT32014</v>
          </cell>
          <cell r="C49" t="str">
            <v>ĐA Nền móng và mố trụ cầu</v>
          </cell>
          <cell r="D49">
            <v>1</v>
          </cell>
        </row>
        <row r="50">
          <cell r="B50" t="str">
            <v>ARC23010</v>
          </cell>
          <cell r="C50" t="str">
            <v>ĐA QH 1 - đơn vị nhà ở</v>
          </cell>
          <cell r="D50">
            <v>2</v>
          </cell>
        </row>
        <row r="51">
          <cell r="B51" t="str">
            <v>UIT33018</v>
          </cell>
          <cell r="C51" t="str">
            <v>ĐA Thiết kế cầu</v>
          </cell>
          <cell r="D51">
            <v>1</v>
          </cell>
        </row>
        <row r="52">
          <cell r="B52" t="str">
            <v>UIT32017</v>
          </cell>
          <cell r="C52" t="str">
            <v>ĐA Thiết kế đường đô thị</v>
          </cell>
          <cell r="D52">
            <v>1</v>
          </cell>
        </row>
        <row r="53">
          <cell r="B53" t="str">
            <v>UIT33023</v>
          </cell>
          <cell r="C53" t="str">
            <v>ĐA Thiết kế và XD đường ôtô</v>
          </cell>
          <cell r="D53">
            <v>1</v>
          </cell>
        </row>
        <row r="54">
          <cell r="B54" t="str">
            <v>UIT33032</v>
          </cell>
          <cell r="C54" t="str">
            <v>ĐA Thoát nước đô thị</v>
          </cell>
          <cell r="D54">
            <v>1</v>
          </cell>
        </row>
        <row r="55">
          <cell r="B55" t="str">
            <v>ARC22012</v>
          </cell>
          <cell r="C55" t="str">
            <v>ĐA TK KTR 1-công cộng1</v>
          </cell>
          <cell r="D55">
            <v>2</v>
          </cell>
        </row>
        <row r="56">
          <cell r="B56" t="str">
            <v>ARC22013</v>
          </cell>
          <cell r="C56" t="str">
            <v>ĐA TK KTR 2-nhà ở 1</v>
          </cell>
          <cell r="D56">
            <v>2</v>
          </cell>
        </row>
        <row r="57">
          <cell r="B57" t="str">
            <v>ARC22014</v>
          </cell>
          <cell r="C57" t="str">
            <v>ĐA TK KTR 3 - công cộng 2</v>
          </cell>
          <cell r="D57">
            <v>2</v>
          </cell>
        </row>
        <row r="58">
          <cell r="B58" t="str">
            <v>ARC23015</v>
          </cell>
          <cell r="C58" t="str">
            <v>ĐA TK KTR 4 - công cộng 3</v>
          </cell>
          <cell r="D58">
            <v>2</v>
          </cell>
        </row>
        <row r="59">
          <cell r="B59" t="str">
            <v>ARC23016</v>
          </cell>
          <cell r="C59" t="str">
            <v>ĐA TK KTR 5 - nhà ở 2</v>
          </cell>
          <cell r="D59">
            <v>2</v>
          </cell>
        </row>
        <row r="60">
          <cell r="B60" t="str">
            <v>ARC23017</v>
          </cell>
          <cell r="C60" t="str">
            <v>ĐA TK KTR 6 - công nghiệp 1</v>
          </cell>
          <cell r="D60">
            <v>2</v>
          </cell>
        </row>
        <row r="61">
          <cell r="B61" t="str">
            <v>CON33010</v>
          </cell>
          <cell r="C61" t="str">
            <v>ĐA Tổ chức thi công</v>
          </cell>
          <cell r="D61">
            <v>1</v>
          </cell>
        </row>
        <row r="62">
          <cell r="B62" t="str">
            <v>BAS21002</v>
          </cell>
          <cell r="C62" t="str">
            <v>Đại số tuyến tính</v>
          </cell>
          <cell r="D62">
            <v>3</v>
          </cell>
        </row>
        <row r="63">
          <cell r="B63" t="str">
            <v>CON23010</v>
          </cell>
          <cell r="C63" t="str">
            <v>Địa chất công trình</v>
          </cell>
          <cell r="D63">
            <v>2</v>
          </cell>
        </row>
        <row r="64">
          <cell r="B64" t="str">
            <v>CON32002</v>
          </cell>
          <cell r="C64" t="str">
            <v>Địa kỹ thuật</v>
          </cell>
          <cell r="D64">
            <v>3</v>
          </cell>
        </row>
        <row r="65">
          <cell r="B65" t="str">
            <v>UIT32004</v>
          </cell>
          <cell r="C65" t="str">
            <v>Điện kỹ thuật</v>
          </cell>
          <cell r="D65">
            <v>2</v>
          </cell>
        </row>
        <row r="66">
          <cell r="B66" t="str">
            <v>ECO32014</v>
          </cell>
          <cell r="C66" t="str">
            <v>Định mức, đơn giá</v>
          </cell>
          <cell r="D66">
            <v>2</v>
          </cell>
        </row>
        <row r="67">
          <cell r="B67" t="str">
            <v>CON33012</v>
          </cell>
          <cell r="C67" t="str">
            <v>Đồ án  tốt nghiệp</v>
          </cell>
          <cell r="D67">
            <v>4</v>
          </cell>
        </row>
        <row r="68">
          <cell r="B68" t="str">
            <v>UIT33061</v>
          </cell>
          <cell r="C68" t="str">
            <v>Đồ án tốt nghiệp</v>
          </cell>
          <cell r="D68">
            <v>4</v>
          </cell>
        </row>
        <row r="69">
          <cell r="B69" t="str">
            <v>CON23018</v>
          </cell>
          <cell r="C69" t="str">
            <v>Động lực học công trình</v>
          </cell>
          <cell r="D69">
            <v>2</v>
          </cell>
        </row>
        <row r="70">
          <cell r="B70" t="str">
            <v>CON33033</v>
          </cell>
          <cell r="C70" t="str">
            <v>Dự toán</v>
          </cell>
          <cell r="D70">
            <v>2</v>
          </cell>
        </row>
        <row r="71">
          <cell r="B71" t="str">
            <v>ARC33003</v>
          </cell>
          <cell r="C71" t="str">
            <v>Dự toán</v>
          </cell>
          <cell r="D71">
            <v>2</v>
          </cell>
        </row>
        <row r="72">
          <cell r="B72" t="str">
            <v>ARC33004</v>
          </cell>
          <cell r="C72" t="str">
            <v>Dự toán</v>
          </cell>
          <cell r="D72">
            <v>2</v>
          </cell>
        </row>
        <row r="73">
          <cell r="B73" t="str">
            <v>UIT33051</v>
          </cell>
          <cell r="C73" t="str">
            <v>Đường đô thị</v>
          </cell>
          <cell r="D73">
            <v>2</v>
          </cell>
        </row>
        <row r="74">
          <cell r="B74" t="str">
            <v>POL33001</v>
          </cell>
          <cell r="C74" t="str">
            <v>Đường lối CM của ĐCS Việt Nam</v>
          </cell>
          <cell r="D74">
            <v>3</v>
          </cell>
        </row>
        <row r="75">
          <cell r="B75" t="str">
            <v>POL22001</v>
          </cell>
          <cell r="C75" t="str">
            <v>Đường lối CM của ĐCSVN</v>
          </cell>
          <cell r="D75">
            <v>3</v>
          </cell>
        </row>
        <row r="76">
          <cell r="B76" t="str">
            <v>BAS21001</v>
          </cell>
          <cell r="C76" t="str">
            <v>Giải tích 1</v>
          </cell>
          <cell r="D76">
            <v>4</v>
          </cell>
        </row>
        <row r="77">
          <cell r="B77" t="str">
            <v>BAS21003</v>
          </cell>
          <cell r="C77" t="str">
            <v>Giải tích 2</v>
          </cell>
          <cell r="D77">
            <v>4</v>
          </cell>
        </row>
        <row r="78">
          <cell r="B78" t="str">
            <v>BAS21016</v>
          </cell>
          <cell r="C78" t="str">
            <v>Giáo dục QP-AN 1</v>
          </cell>
          <cell r="D78">
            <v>3</v>
          </cell>
        </row>
        <row r="79">
          <cell r="B79" t="str">
            <v>BAS21017</v>
          </cell>
          <cell r="C79" t="str">
            <v>Giáo dục QP-AN 2</v>
          </cell>
          <cell r="D79">
            <v>2</v>
          </cell>
        </row>
        <row r="80">
          <cell r="B80" t="str">
            <v>BAS21018</v>
          </cell>
          <cell r="C80" t="str">
            <v>Giáo dục QP-AN 3</v>
          </cell>
          <cell r="D80">
            <v>3</v>
          </cell>
        </row>
        <row r="81">
          <cell r="B81" t="str">
            <v>BAS21004</v>
          </cell>
          <cell r="C81" t="str">
            <v>Giáo dục quốc phòng - An ninh 1</v>
          </cell>
          <cell r="D81">
            <v>3</v>
          </cell>
        </row>
        <row r="82">
          <cell r="B82" t="str">
            <v>BAS21005</v>
          </cell>
          <cell r="C82" t="str">
            <v>Giáo dục quốc phòng - An ninh 2</v>
          </cell>
          <cell r="D82">
            <v>2</v>
          </cell>
        </row>
        <row r="83">
          <cell r="B83" t="str">
            <v>BAS21006</v>
          </cell>
          <cell r="C83" t="str">
            <v>Giáo dục quốc phòng - An ninh 3</v>
          </cell>
          <cell r="D83">
            <v>2</v>
          </cell>
        </row>
        <row r="84">
          <cell r="B84" t="str">
            <v>BAS21007</v>
          </cell>
          <cell r="C84" t="str">
            <v>Giáo dục quốc phòng - An ninh 4</v>
          </cell>
          <cell r="D84">
            <v>1</v>
          </cell>
        </row>
        <row r="85">
          <cell r="B85" t="str">
            <v>BAS31005</v>
          </cell>
          <cell r="C85" t="str">
            <v>Giáo dục quốc phòng P1</v>
          </cell>
          <cell r="D85">
            <v>3</v>
          </cell>
        </row>
        <row r="86">
          <cell r="B86" t="str">
            <v>BAS31009</v>
          </cell>
          <cell r="C86" t="str">
            <v>Giáo dục quốc phòng P2</v>
          </cell>
          <cell r="D86">
            <v>2</v>
          </cell>
        </row>
        <row r="87">
          <cell r="B87" t="str">
            <v>BAS31010</v>
          </cell>
          <cell r="C87" t="str">
            <v>Giáo dục quốc phòng P3</v>
          </cell>
          <cell r="D87">
            <v>3</v>
          </cell>
        </row>
        <row r="88">
          <cell r="B88" t="str">
            <v>BAS31016</v>
          </cell>
          <cell r="C88" t="str">
            <v>Giáo dục thể chất 1</v>
          </cell>
          <cell r="D88">
            <v>1</v>
          </cell>
        </row>
        <row r="89">
          <cell r="B89" t="str">
            <v>BAS21008</v>
          </cell>
          <cell r="C89" t="str">
            <v>Giáo dục thể chất 1</v>
          </cell>
          <cell r="D89">
            <v>1</v>
          </cell>
        </row>
        <row r="90">
          <cell r="B90" t="str">
            <v>BAS21009</v>
          </cell>
          <cell r="C90" t="str">
            <v>Giáo dục thể chất 2</v>
          </cell>
          <cell r="D90">
            <v>2</v>
          </cell>
        </row>
        <row r="91">
          <cell r="B91" t="str">
            <v>BAS32001</v>
          </cell>
          <cell r="C91" t="str">
            <v>Giáo dục thể chất 3</v>
          </cell>
          <cell r="D91">
            <v>1</v>
          </cell>
        </row>
        <row r="92">
          <cell r="B92" t="str">
            <v>BAS22010</v>
          </cell>
          <cell r="C92" t="str">
            <v>Giáo dục thể chất 3</v>
          </cell>
          <cell r="D92">
            <v>2</v>
          </cell>
        </row>
        <row r="93">
          <cell r="B93" t="str">
            <v>BAS31006</v>
          </cell>
          <cell r="C93" t="str">
            <v>Giáo dục thể chất P1</v>
          </cell>
          <cell r="D93">
            <v>1</v>
          </cell>
        </row>
        <row r="94">
          <cell r="B94" t="str">
            <v>BAS31011</v>
          </cell>
          <cell r="C94" t="str">
            <v>Giáo dục thể chất P2</v>
          </cell>
          <cell r="D94">
            <v>1</v>
          </cell>
        </row>
        <row r="95">
          <cell r="B95" t="str">
            <v>BAS31012</v>
          </cell>
          <cell r="C95" t="str">
            <v>Giáo dục thể chất P3</v>
          </cell>
          <cell r="D95">
            <v>1</v>
          </cell>
        </row>
        <row r="96">
          <cell r="B96" t="str">
            <v>ECO32017</v>
          </cell>
          <cell r="C96" t="str">
            <v>Giao tiếp trong kinh doanh</v>
          </cell>
          <cell r="D96">
            <v>2</v>
          </cell>
        </row>
        <row r="97">
          <cell r="B97" t="str">
            <v>ARC31001</v>
          </cell>
          <cell r="C97" t="str">
            <v>Hình họa-Vẽ kỹ thuật</v>
          </cell>
          <cell r="D97">
            <v>3</v>
          </cell>
        </row>
        <row r="98">
          <cell r="B98" t="str">
            <v>ARC21023</v>
          </cell>
          <cell r="C98" t="str">
            <v>Hình học họa hình</v>
          </cell>
          <cell r="D98">
            <v>3</v>
          </cell>
        </row>
        <row r="99">
          <cell r="B99" t="str">
            <v>ARC21024</v>
          </cell>
          <cell r="C99" t="str">
            <v>Hình học họa hình</v>
          </cell>
          <cell r="D99">
            <v>4</v>
          </cell>
        </row>
        <row r="100">
          <cell r="B100" t="str">
            <v>BAS31004</v>
          </cell>
          <cell r="C100" t="str">
            <v>Hóa học đại cương</v>
          </cell>
          <cell r="D100">
            <v>2</v>
          </cell>
        </row>
        <row r="101">
          <cell r="B101" t="str">
            <v>BAS21011</v>
          </cell>
          <cell r="C101" t="str">
            <v>Hóa học đại cương</v>
          </cell>
          <cell r="D101">
            <v>2</v>
          </cell>
        </row>
        <row r="102">
          <cell r="B102" t="str">
            <v>UIT32001</v>
          </cell>
          <cell r="C102" t="str">
            <v>Hóa và vi sinh vật nước</v>
          </cell>
          <cell r="D102">
            <v>2</v>
          </cell>
        </row>
        <row r="103">
          <cell r="B103" t="str">
            <v>ECO33017</v>
          </cell>
          <cell r="C103" t="str">
            <v>Kế toán doanh nghiệp xây lắp</v>
          </cell>
          <cell r="D103">
            <v>2</v>
          </cell>
        </row>
        <row r="104">
          <cell r="B104" t="str">
            <v>ECO33010</v>
          </cell>
          <cell r="C104" t="str">
            <v>Kế toán hành chính sự nghiệp</v>
          </cell>
          <cell r="D104">
            <v>2</v>
          </cell>
        </row>
        <row r="105">
          <cell r="B105" t="str">
            <v>ECO33004</v>
          </cell>
          <cell r="C105" t="str">
            <v>Kế toán máy</v>
          </cell>
          <cell r="D105">
            <v>2</v>
          </cell>
        </row>
        <row r="106">
          <cell r="B106" t="str">
            <v>ECO32013</v>
          </cell>
          <cell r="C106" t="str">
            <v>Kế toán quản trị</v>
          </cell>
          <cell r="D106">
            <v>2</v>
          </cell>
        </row>
        <row r="107">
          <cell r="B107" t="str">
            <v>ECO32005</v>
          </cell>
          <cell r="C107" t="str">
            <v>Kế toán tài chính 1</v>
          </cell>
          <cell r="D107">
            <v>3</v>
          </cell>
        </row>
        <row r="108">
          <cell r="B108" t="str">
            <v>ECO32010</v>
          </cell>
          <cell r="C108" t="str">
            <v>Kế toán tài chính 2</v>
          </cell>
          <cell r="D108">
            <v>3</v>
          </cell>
        </row>
        <row r="109">
          <cell r="B109" t="str">
            <v>ECO33003</v>
          </cell>
          <cell r="C109" t="str">
            <v>Kế toán tài chính 3</v>
          </cell>
          <cell r="D109">
            <v>3</v>
          </cell>
        </row>
        <row r="110">
          <cell r="B110" t="str">
            <v>ECO33001</v>
          </cell>
          <cell r="C110" t="str">
            <v>Kế toán thương mại dịch vụ</v>
          </cell>
          <cell r="D110">
            <v>2</v>
          </cell>
        </row>
        <row r="111">
          <cell r="B111" t="str">
            <v>ECO33011</v>
          </cell>
          <cell r="C111" t="str">
            <v>Kế toán xây lắp</v>
          </cell>
          <cell r="D111">
            <v>2</v>
          </cell>
        </row>
        <row r="112">
          <cell r="B112" t="str">
            <v>CON23019</v>
          </cell>
          <cell r="C112" t="str">
            <v>Kết cấu Bêtông cốt thép 1</v>
          </cell>
          <cell r="D112">
            <v>3</v>
          </cell>
        </row>
        <row r="113">
          <cell r="B113" t="str">
            <v>UIT32012</v>
          </cell>
          <cell r="C113" t="str">
            <v>Kết cấu BTCT</v>
          </cell>
          <cell r="D113">
            <v>3</v>
          </cell>
        </row>
        <row r="114">
          <cell r="B114" t="str">
            <v>UIT32024</v>
          </cell>
          <cell r="C114" t="str">
            <v>Kết cấu BTCT</v>
          </cell>
          <cell r="D114">
            <v>4</v>
          </cell>
        </row>
        <row r="115">
          <cell r="B115" t="str">
            <v>CON32004</v>
          </cell>
          <cell r="C115" t="str">
            <v>Kết cấu BTCT 1</v>
          </cell>
          <cell r="D115">
            <v>3</v>
          </cell>
        </row>
        <row r="116">
          <cell r="B116" t="str">
            <v>UIT32022</v>
          </cell>
          <cell r="C116" t="str">
            <v>Kết cấu BTCT 1</v>
          </cell>
          <cell r="D116">
            <v>3</v>
          </cell>
        </row>
        <row r="117">
          <cell r="B117" t="str">
            <v>CON32007</v>
          </cell>
          <cell r="C117" t="str">
            <v>Kết cấu BTCT 2</v>
          </cell>
          <cell r="D117">
            <v>2</v>
          </cell>
        </row>
        <row r="118">
          <cell r="B118" t="str">
            <v>CON33001</v>
          </cell>
          <cell r="C118" t="str">
            <v>Kết cấu thép</v>
          </cell>
          <cell r="D118">
            <v>2</v>
          </cell>
        </row>
        <row r="119">
          <cell r="B119" t="str">
            <v>UIT33019</v>
          </cell>
          <cell r="C119" t="str">
            <v>Kết cấu thép</v>
          </cell>
          <cell r="D119">
            <v>2</v>
          </cell>
        </row>
        <row r="120">
          <cell r="B120" t="str">
            <v>ECO33012</v>
          </cell>
          <cell r="C120" t="str">
            <v>Kiểm toán</v>
          </cell>
          <cell r="D120">
            <v>2</v>
          </cell>
        </row>
        <row r="121">
          <cell r="B121" t="str">
            <v>ARC21027</v>
          </cell>
          <cell r="C121" t="str">
            <v>Kiến trúc nhập môn</v>
          </cell>
          <cell r="D121">
            <v>2</v>
          </cell>
        </row>
        <row r="122">
          <cell r="B122" t="str">
            <v>ARC32002</v>
          </cell>
          <cell r="C122" t="str">
            <v>Kiến trúc và qui hoạch</v>
          </cell>
          <cell r="D122">
            <v>2</v>
          </cell>
        </row>
        <row r="123">
          <cell r="B123" t="str">
            <v>ECO31002</v>
          </cell>
          <cell r="C123" t="str">
            <v>Kinh tế học</v>
          </cell>
          <cell r="D123">
            <v>3</v>
          </cell>
        </row>
        <row r="124">
          <cell r="B124" t="str">
            <v>ECO32015</v>
          </cell>
          <cell r="C124" t="str">
            <v>Kinh tế xây dựng</v>
          </cell>
          <cell r="D124">
            <v>2</v>
          </cell>
        </row>
        <row r="125">
          <cell r="B125" t="str">
            <v>ECO32030</v>
          </cell>
          <cell r="C125" t="str">
            <v>Kỹ năng GT và làm việc nhóm</v>
          </cell>
          <cell r="D125">
            <v>1</v>
          </cell>
        </row>
        <row r="126">
          <cell r="B126" t="str">
            <v>ECO22003</v>
          </cell>
          <cell r="C126" t="str">
            <v>Kỹ năng GT và làm việc nhóm</v>
          </cell>
          <cell r="D126">
            <v>2</v>
          </cell>
        </row>
        <row r="127">
          <cell r="B127" t="str">
            <v>ECO23004</v>
          </cell>
          <cell r="C127" t="str">
            <v>Kỹ năng GT và làm việc nhóm</v>
          </cell>
          <cell r="D127">
            <v>2</v>
          </cell>
        </row>
        <row r="128">
          <cell r="B128" t="str">
            <v>UIT22002</v>
          </cell>
          <cell r="C128" t="str">
            <v>Kỹ thuật điện</v>
          </cell>
          <cell r="D128">
            <v>2</v>
          </cell>
        </row>
        <row r="129">
          <cell r="B129" t="str">
            <v>CON33006</v>
          </cell>
          <cell r="C129" t="str">
            <v>Kỹ thuật thi công 1</v>
          </cell>
          <cell r="D129">
            <v>3</v>
          </cell>
        </row>
        <row r="130">
          <cell r="B130" t="str">
            <v>CON33007</v>
          </cell>
          <cell r="C130" t="str">
            <v>Kỹ thuật thi công 2</v>
          </cell>
          <cell r="D130">
            <v>3</v>
          </cell>
        </row>
        <row r="131">
          <cell r="B131" t="str">
            <v>UIT33035</v>
          </cell>
          <cell r="C131" t="str">
            <v>Kỹ thuật và Tổ chức TC</v>
          </cell>
          <cell r="D131">
            <v>4</v>
          </cell>
        </row>
        <row r="132">
          <cell r="B132" t="str">
            <v>ECO33051</v>
          </cell>
          <cell r="C132" t="str">
            <v>Lập, thẩm định dự án đầu tư</v>
          </cell>
          <cell r="D132">
            <v>3</v>
          </cell>
        </row>
        <row r="133">
          <cell r="B133" t="str">
            <v>ECO32008</v>
          </cell>
          <cell r="C133" t="str">
            <v>Lập, thẩm định dự án đầu tư</v>
          </cell>
          <cell r="D133">
            <v>2</v>
          </cell>
        </row>
        <row r="134">
          <cell r="B134" t="str">
            <v>ARC23062</v>
          </cell>
          <cell r="C134" t="str">
            <v>LS KTR Việt Nam + Phương Đông</v>
          </cell>
          <cell r="D134">
            <v>3</v>
          </cell>
        </row>
        <row r="135">
          <cell r="B135" t="str">
            <v>ECO33044</v>
          </cell>
          <cell r="C135" t="str">
            <v>Luật kế toán</v>
          </cell>
          <cell r="D135">
            <v>1</v>
          </cell>
        </row>
        <row r="136">
          <cell r="B136" t="str">
            <v>UIT33026</v>
          </cell>
          <cell r="C136" t="str">
            <v>Mạng điện đô thị</v>
          </cell>
          <cell r="D136">
            <v>2</v>
          </cell>
        </row>
        <row r="137">
          <cell r="B137" t="str">
            <v>ECO32001</v>
          </cell>
          <cell r="C137" t="str">
            <v>Marketing căn bản</v>
          </cell>
          <cell r="D137">
            <v>2</v>
          </cell>
        </row>
        <row r="138">
          <cell r="B138" t="str">
            <v>CON23033</v>
          </cell>
          <cell r="C138" t="str">
            <v>Máy xây dựng</v>
          </cell>
          <cell r="D138">
            <v>2</v>
          </cell>
        </row>
        <row r="139">
          <cell r="B139" t="str">
            <v>UIT22004</v>
          </cell>
          <cell r="C139" t="str">
            <v>Môi trường trong XD</v>
          </cell>
          <cell r="D139">
            <v>2</v>
          </cell>
        </row>
        <row r="140">
          <cell r="B140" t="str">
            <v>ARC21033</v>
          </cell>
          <cell r="C140" t="str">
            <v>Mỹ thuật P1</v>
          </cell>
          <cell r="D140">
            <v>2</v>
          </cell>
        </row>
        <row r="141">
          <cell r="B141" t="str">
            <v>ARC21034</v>
          </cell>
          <cell r="C141" t="str">
            <v>Mỹ thuật P2</v>
          </cell>
          <cell r="D141">
            <v>2</v>
          </cell>
        </row>
        <row r="142">
          <cell r="B142" t="str">
            <v>ARC22035</v>
          </cell>
          <cell r="C142" t="str">
            <v>Mỹ thuật P3</v>
          </cell>
          <cell r="D142">
            <v>2</v>
          </cell>
        </row>
        <row r="143">
          <cell r="B143" t="str">
            <v>ARC22036</v>
          </cell>
          <cell r="C143" t="str">
            <v>Mỹ thuật P4</v>
          </cell>
          <cell r="D143">
            <v>2</v>
          </cell>
        </row>
        <row r="144">
          <cell r="B144" t="str">
            <v>CON32005</v>
          </cell>
          <cell r="C144" t="str">
            <v>Nền móng</v>
          </cell>
          <cell r="D144">
            <v>2</v>
          </cell>
        </row>
        <row r="145">
          <cell r="B145" t="str">
            <v>UIT32013</v>
          </cell>
          <cell r="C145" t="str">
            <v>Nền móng và mố trụ cầu</v>
          </cell>
          <cell r="D145">
            <v>4</v>
          </cell>
        </row>
        <row r="146">
          <cell r="B146" t="str">
            <v>ECO32025</v>
          </cell>
          <cell r="C146" t="str">
            <v>Nghiên cứu tiếp thị</v>
          </cell>
          <cell r="D146">
            <v>2</v>
          </cell>
        </row>
        <row r="147">
          <cell r="B147" t="str">
            <v>ECO31003</v>
          </cell>
          <cell r="C147" t="str">
            <v>Nguyên lý kế toán</v>
          </cell>
          <cell r="D147">
            <v>3</v>
          </cell>
        </row>
        <row r="148">
          <cell r="B148" t="str">
            <v>ECO31004</v>
          </cell>
          <cell r="C148" t="str">
            <v>Nguyên lý thống kê</v>
          </cell>
          <cell r="D148">
            <v>2</v>
          </cell>
        </row>
        <row r="149">
          <cell r="B149" t="str">
            <v>POL31001</v>
          </cell>
          <cell r="C149" t="str">
            <v>Những NLCB của CN Mác-Lênin</v>
          </cell>
          <cell r="D149">
            <v>5</v>
          </cell>
        </row>
        <row r="150">
          <cell r="B150" t="str">
            <v>POL21002</v>
          </cell>
          <cell r="C150" t="str">
            <v>Những NLCB của CN Mác-Lênin 1</v>
          </cell>
          <cell r="D150">
            <v>2</v>
          </cell>
        </row>
        <row r="151">
          <cell r="B151" t="str">
            <v>POL21003</v>
          </cell>
          <cell r="C151" t="str">
            <v>Những NLCB của CN Mác-Lênin 2</v>
          </cell>
          <cell r="D151">
            <v>3</v>
          </cell>
        </row>
        <row r="152">
          <cell r="B152" t="str">
            <v>POL31003</v>
          </cell>
          <cell r="C152" t="str">
            <v>Những NLCB của CN Mác-Lênin1</v>
          </cell>
          <cell r="D152">
            <v>2</v>
          </cell>
        </row>
        <row r="153">
          <cell r="B153" t="str">
            <v>POL31004</v>
          </cell>
          <cell r="C153" t="str">
            <v>Những NLCB của CN Mác-Lênin2</v>
          </cell>
          <cell r="D153">
            <v>3</v>
          </cell>
        </row>
        <row r="154">
          <cell r="B154" t="str">
            <v>ARC22037</v>
          </cell>
          <cell r="C154" t="str">
            <v>NL kiến trúc CT công cộng</v>
          </cell>
          <cell r="D154">
            <v>2</v>
          </cell>
        </row>
        <row r="155">
          <cell r="B155" t="str">
            <v>ARC23039</v>
          </cell>
          <cell r="C155" t="str">
            <v>NL kiến trúc CT công nghiệp</v>
          </cell>
          <cell r="D155">
            <v>2</v>
          </cell>
        </row>
        <row r="156">
          <cell r="B156" t="str">
            <v>ARC33002</v>
          </cell>
          <cell r="C156" t="str">
            <v>NL kiến trúc DD&amp;CN</v>
          </cell>
          <cell r="D156">
            <v>2</v>
          </cell>
        </row>
        <row r="157">
          <cell r="B157" t="str">
            <v>ARC23060</v>
          </cell>
          <cell r="C157" t="str">
            <v>NL kiến trúc DD&amp;CN</v>
          </cell>
          <cell r="D157">
            <v>3</v>
          </cell>
        </row>
        <row r="158">
          <cell r="B158" t="str">
            <v>ARC22040</v>
          </cell>
          <cell r="C158" t="str">
            <v>NL kiến trúc nhà ở</v>
          </cell>
          <cell r="D158">
            <v>2</v>
          </cell>
        </row>
        <row r="159">
          <cell r="B159" t="str">
            <v>ECO33057</v>
          </cell>
          <cell r="C159" t="str">
            <v>Phân tích HĐ SXKD của DNXD</v>
          </cell>
          <cell r="D159">
            <v>2</v>
          </cell>
        </row>
        <row r="160">
          <cell r="B160" t="str">
            <v>ECO33009</v>
          </cell>
          <cell r="C160" t="str">
            <v>Phân tích hoạt động kinh tế</v>
          </cell>
          <cell r="D160">
            <v>2</v>
          </cell>
        </row>
        <row r="161">
          <cell r="B161" t="str">
            <v>ECO31008</v>
          </cell>
          <cell r="C161" t="str">
            <v>Pháp luật đại cương</v>
          </cell>
          <cell r="D161">
            <v>2</v>
          </cell>
        </row>
        <row r="162">
          <cell r="B162" t="str">
            <v>ECO21005</v>
          </cell>
          <cell r="C162" t="str">
            <v>Pháp luật đại cương</v>
          </cell>
          <cell r="D162">
            <v>2</v>
          </cell>
        </row>
        <row r="163">
          <cell r="B163" t="str">
            <v>ECO33040</v>
          </cell>
          <cell r="C163" t="str">
            <v>Pháp luật ĐC &amp; pháp luật kinh tế</v>
          </cell>
          <cell r="D163">
            <v>2</v>
          </cell>
        </row>
        <row r="164">
          <cell r="B164" t="str">
            <v>ECO33038</v>
          </cell>
          <cell r="C164" t="str">
            <v>Pháp luật ĐC&amp; Pháp luật XD</v>
          </cell>
          <cell r="D164">
            <v>2</v>
          </cell>
        </row>
        <row r="165">
          <cell r="B165" t="str">
            <v>ECO33042</v>
          </cell>
          <cell r="C165" t="str">
            <v>Pháp luật xây dựng</v>
          </cell>
          <cell r="D165">
            <v>1</v>
          </cell>
        </row>
        <row r="166">
          <cell r="B166" t="str">
            <v>ARC21044</v>
          </cell>
          <cell r="C166" t="str">
            <v>Phương pháp thể hiện kiến trúc</v>
          </cell>
          <cell r="D166">
            <v>3</v>
          </cell>
        </row>
        <row r="167">
          <cell r="B167" t="str">
            <v>ECO33053</v>
          </cell>
          <cell r="C167" t="str">
            <v>Quản lý dự án</v>
          </cell>
          <cell r="D167">
            <v>2</v>
          </cell>
        </row>
        <row r="168">
          <cell r="B168" t="str">
            <v>ECO33018</v>
          </cell>
          <cell r="C168" t="str">
            <v>Quản lý dự án</v>
          </cell>
          <cell r="D168">
            <v>3</v>
          </cell>
        </row>
        <row r="169">
          <cell r="B169" t="str">
            <v>UIT33027</v>
          </cell>
          <cell r="C169" t="str">
            <v>Quản lý môi trường đô thị</v>
          </cell>
          <cell r="D169">
            <v>2</v>
          </cell>
        </row>
        <row r="170">
          <cell r="B170" t="str">
            <v>UIT33017</v>
          </cell>
          <cell r="C170" t="str">
            <v>Quản lý và khai thác CTGT</v>
          </cell>
          <cell r="D170">
            <v>2</v>
          </cell>
        </row>
        <row r="171">
          <cell r="B171" t="str">
            <v>ECO33041</v>
          </cell>
          <cell r="C171" t="str">
            <v>Quản trị bán hàng</v>
          </cell>
          <cell r="D171">
            <v>2</v>
          </cell>
        </row>
        <row r="172">
          <cell r="B172" t="str">
            <v>ECO33026</v>
          </cell>
          <cell r="C172" t="str">
            <v>Quản trị chất lượng</v>
          </cell>
          <cell r="D172">
            <v>2</v>
          </cell>
        </row>
        <row r="173">
          <cell r="B173" t="str">
            <v>ECO33024</v>
          </cell>
          <cell r="C173" t="str">
            <v>Quản trị chiến lược</v>
          </cell>
          <cell r="D173">
            <v>2</v>
          </cell>
        </row>
        <row r="174">
          <cell r="B174" t="str">
            <v>ECO33027</v>
          </cell>
          <cell r="C174" t="str">
            <v>Quản trị rủi ro</v>
          </cell>
          <cell r="D174">
            <v>2</v>
          </cell>
        </row>
        <row r="175">
          <cell r="B175" t="str">
            <v>ECO32011</v>
          </cell>
          <cell r="C175" t="str">
            <v>Quản trị tài chính</v>
          </cell>
          <cell r="D175">
            <v>2</v>
          </cell>
        </row>
        <row r="176">
          <cell r="B176" t="str">
            <v>BAS31007</v>
          </cell>
          <cell r="C176" t="str">
            <v>Quy hoạch tuyến tính</v>
          </cell>
          <cell r="D176">
            <v>2</v>
          </cell>
        </row>
        <row r="177">
          <cell r="B177" t="str">
            <v>BAS22012</v>
          </cell>
          <cell r="C177" t="str">
            <v>Quy hoạch tuyến tính</v>
          </cell>
          <cell r="D177">
            <v>2</v>
          </cell>
        </row>
        <row r="178">
          <cell r="B178" t="str">
            <v>CON22037</v>
          </cell>
          <cell r="C178" t="str">
            <v>Sức bền vật liệu 1</v>
          </cell>
          <cell r="D178">
            <v>3</v>
          </cell>
        </row>
        <row r="179">
          <cell r="B179" t="str">
            <v>CON23038</v>
          </cell>
          <cell r="C179" t="str">
            <v>Sức bền vật liệu 2</v>
          </cell>
          <cell r="D179">
            <v>2</v>
          </cell>
        </row>
        <row r="180">
          <cell r="B180" t="str">
            <v>ECO32002</v>
          </cell>
          <cell r="C180" t="str">
            <v>Tài chính doanh nghiệp</v>
          </cell>
          <cell r="D180">
            <v>2</v>
          </cell>
        </row>
        <row r="181">
          <cell r="B181" t="str">
            <v>ECO31005</v>
          </cell>
          <cell r="C181" t="str">
            <v>Tài chính-Tiền tệ</v>
          </cell>
          <cell r="D181">
            <v>2</v>
          </cell>
        </row>
        <row r="182">
          <cell r="B182" t="str">
            <v>CON23039</v>
          </cell>
          <cell r="C182" t="str">
            <v>Tham quan công trình</v>
          </cell>
          <cell r="D182">
            <v>1</v>
          </cell>
        </row>
        <row r="183">
          <cell r="B183" t="str">
            <v>ECO32007</v>
          </cell>
          <cell r="C183" t="str">
            <v>Thị trường chứng khoán</v>
          </cell>
          <cell r="D183">
            <v>2</v>
          </cell>
        </row>
        <row r="184">
          <cell r="B184" t="str">
            <v>UIT32015</v>
          </cell>
          <cell r="C184" t="str">
            <v>Thiết kế cầu BTCT</v>
          </cell>
          <cell r="D184">
            <v>3</v>
          </cell>
        </row>
        <row r="185">
          <cell r="B185" t="str">
            <v>UIT32016</v>
          </cell>
          <cell r="C185" t="str">
            <v>Thiết kế đường đô thị</v>
          </cell>
          <cell r="D185">
            <v>3</v>
          </cell>
        </row>
        <row r="186">
          <cell r="B186" t="str">
            <v>UIT33021</v>
          </cell>
          <cell r="C186" t="str">
            <v>Thiết kế đường ô tô</v>
          </cell>
          <cell r="D186">
            <v>4</v>
          </cell>
        </row>
        <row r="187">
          <cell r="B187" t="str">
            <v>BRC33021</v>
          </cell>
          <cell r="C187" t="str">
            <v>Thiết kế đường ôtô</v>
          </cell>
          <cell r="D187">
            <v>4</v>
          </cell>
        </row>
        <row r="188">
          <cell r="B188" t="str">
            <v>ARC22009</v>
          </cell>
          <cell r="C188" t="str">
            <v>Thiết kế nhanh 1</v>
          </cell>
          <cell r="D188">
            <v>1</v>
          </cell>
        </row>
        <row r="189">
          <cell r="B189" t="str">
            <v>ECO32004</v>
          </cell>
          <cell r="C189" t="str">
            <v>Thống kê doanh nghiệp</v>
          </cell>
          <cell r="D189">
            <v>2</v>
          </cell>
        </row>
        <row r="190">
          <cell r="B190" t="str">
            <v>FLI21007</v>
          </cell>
          <cell r="C190" t="str">
            <v>Thực hành Tin học đại cương</v>
          </cell>
          <cell r="D190">
            <v>1</v>
          </cell>
        </row>
        <row r="191">
          <cell r="B191" t="str">
            <v>CON33002</v>
          </cell>
          <cell r="C191" t="str">
            <v>Thực hành TK kết cấu công trình</v>
          </cell>
          <cell r="D191">
            <v>2</v>
          </cell>
        </row>
        <row r="192">
          <cell r="B192" t="str">
            <v>VOG23001</v>
          </cell>
          <cell r="C192" t="str">
            <v>Thực tập công nhân</v>
          </cell>
          <cell r="D192">
            <v>1</v>
          </cell>
        </row>
        <row r="193">
          <cell r="B193" t="str">
            <v>BRC33003</v>
          </cell>
          <cell r="C193" t="str">
            <v>Thực tập cuối khóa</v>
          </cell>
          <cell r="D193">
            <v>1</v>
          </cell>
        </row>
        <row r="194">
          <cell r="B194" t="str">
            <v>CON33019</v>
          </cell>
          <cell r="C194" t="str">
            <v>Thực tập cuối khóa</v>
          </cell>
          <cell r="D194">
            <v>1</v>
          </cell>
        </row>
        <row r="195">
          <cell r="B195" t="str">
            <v>ECO33055</v>
          </cell>
          <cell r="C195" t="str">
            <v>Thực tập cuối khóa</v>
          </cell>
          <cell r="D195">
            <v>1</v>
          </cell>
        </row>
        <row r="196">
          <cell r="B196" t="str">
            <v>CON33011</v>
          </cell>
          <cell r="C196" t="str">
            <v>Thực tập cuối khóa</v>
          </cell>
          <cell r="D196">
            <v>1</v>
          </cell>
        </row>
        <row r="197">
          <cell r="B197" t="str">
            <v>ECO33028</v>
          </cell>
          <cell r="C197" t="str">
            <v>Thực tập cuối khóa</v>
          </cell>
          <cell r="D197">
            <v>1</v>
          </cell>
        </row>
        <row r="198">
          <cell r="B198" t="str">
            <v>ECO33063</v>
          </cell>
          <cell r="C198" t="str">
            <v>Thực tập cuối khóa</v>
          </cell>
          <cell r="D198">
            <v>1</v>
          </cell>
        </row>
        <row r="199">
          <cell r="B199" t="str">
            <v>UIT33024</v>
          </cell>
          <cell r="C199" t="str">
            <v>Thực tập cuối khóa</v>
          </cell>
          <cell r="D199">
            <v>1</v>
          </cell>
        </row>
        <row r="200">
          <cell r="B200" t="str">
            <v>UIT33060</v>
          </cell>
          <cell r="C200" t="str">
            <v>Thực tập cuối khóa</v>
          </cell>
          <cell r="D200">
            <v>1</v>
          </cell>
        </row>
        <row r="201">
          <cell r="B201" t="str">
            <v>CON23050</v>
          </cell>
          <cell r="C201" t="str">
            <v>Thực tập địa chất công trình</v>
          </cell>
          <cell r="D201">
            <v>1</v>
          </cell>
        </row>
        <row r="202">
          <cell r="B202" t="str">
            <v>VOG32001</v>
          </cell>
          <cell r="C202" t="str">
            <v>Thực tập nghề nghiệp</v>
          </cell>
          <cell r="D202">
            <v>2</v>
          </cell>
        </row>
        <row r="203">
          <cell r="B203" t="str">
            <v>VOG32004</v>
          </cell>
          <cell r="C203" t="str">
            <v>Thực tập nghề nghiệp</v>
          </cell>
          <cell r="D203">
            <v>2</v>
          </cell>
        </row>
        <row r="204">
          <cell r="B204" t="str">
            <v>VOG32005</v>
          </cell>
          <cell r="C204" t="str">
            <v>Thực tập nghề nghiệp</v>
          </cell>
          <cell r="D204">
            <v>2</v>
          </cell>
        </row>
        <row r="205">
          <cell r="B205" t="str">
            <v>VOG32003</v>
          </cell>
          <cell r="C205" t="str">
            <v>Thực tập nghề nghiệp</v>
          </cell>
          <cell r="D205">
            <v>2</v>
          </cell>
        </row>
        <row r="206">
          <cell r="B206" t="str">
            <v>ECO33019</v>
          </cell>
          <cell r="C206" t="str">
            <v>Thực tập tốt nghiệp</v>
          </cell>
          <cell r="D206">
            <v>1</v>
          </cell>
        </row>
        <row r="207">
          <cell r="B207" t="str">
            <v>UIT32009</v>
          </cell>
          <cell r="C207" t="str">
            <v>Thực tập trắc địa</v>
          </cell>
          <cell r="D207">
            <v>1</v>
          </cell>
        </row>
        <row r="208">
          <cell r="B208" t="str">
            <v>UIT33015</v>
          </cell>
          <cell r="C208" t="str">
            <v>Thực tập trắc địa</v>
          </cell>
          <cell r="D208">
            <v>2</v>
          </cell>
        </row>
        <row r="209">
          <cell r="B209" t="str">
            <v>UIT22008</v>
          </cell>
          <cell r="C209" t="str">
            <v>Thực tập trắc địa</v>
          </cell>
          <cell r="D209">
            <v>1</v>
          </cell>
        </row>
        <row r="210">
          <cell r="B210" t="str">
            <v>ECO32031</v>
          </cell>
          <cell r="C210" t="str">
            <v>Thuế và quản lý thuế</v>
          </cell>
          <cell r="D210">
            <v>2</v>
          </cell>
        </row>
        <row r="211">
          <cell r="B211" t="str">
            <v>UIT32002</v>
          </cell>
          <cell r="C211" t="str">
            <v>Thủy lực</v>
          </cell>
          <cell r="D211">
            <v>2</v>
          </cell>
        </row>
        <row r="212">
          <cell r="B212" t="str">
            <v>UIT22006</v>
          </cell>
          <cell r="C212" t="str">
            <v>Thủy lực</v>
          </cell>
          <cell r="D212">
            <v>2</v>
          </cell>
        </row>
        <row r="213">
          <cell r="B213" t="str">
            <v>UIT32010</v>
          </cell>
          <cell r="C213" t="str">
            <v>Thuỷ lực-Thủy văn</v>
          </cell>
          <cell r="D213">
            <v>3</v>
          </cell>
        </row>
        <row r="214">
          <cell r="B214" t="str">
            <v>UIT32026</v>
          </cell>
          <cell r="C214" t="str">
            <v>Thuỷ lực-Thủy văn</v>
          </cell>
          <cell r="D214">
            <v>2</v>
          </cell>
        </row>
        <row r="215">
          <cell r="B215" t="str">
            <v>ECO33025</v>
          </cell>
          <cell r="C215" t="str">
            <v>Tiểu luận Quản trị chiến lược</v>
          </cell>
          <cell r="D215">
            <v>1</v>
          </cell>
        </row>
        <row r="216">
          <cell r="B216" t="str">
            <v>ARC23064</v>
          </cell>
          <cell r="C216" t="str">
            <v>Tin học CN Kiến trúc 2 (3D Max)</v>
          </cell>
          <cell r="D216">
            <v>2</v>
          </cell>
        </row>
        <row r="217">
          <cell r="B217" t="str">
            <v>FLI31001</v>
          </cell>
          <cell r="C217" t="str">
            <v>Tin học đại cương</v>
          </cell>
          <cell r="D217">
            <v>2</v>
          </cell>
        </row>
        <row r="218">
          <cell r="B218" t="str">
            <v>FLI21006</v>
          </cell>
          <cell r="C218" t="str">
            <v>Tin học đại cương</v>
          </cell>
          <cell r="D218">
            <v>2</v>
          </cell>
        </row>
        <row r="219">
          <cell r="B219" t="str">
            <v>ECO32012</v>
          </cell>
          <cell r="C219" t="str">
            <v>Tin học kế toán</v>
          </cell>
          <cell r="D219">
            <v>2</v>
          </cell>
        </row>
        <row r="220">
          <cell r="B220" t="str">
            <v>FLI33002</v>
          </cell>
          <cell r="C220" t="str">
            <v>Tin học ứng dụng kinh doanh</v>
          </cell>
          <cell r="D220">
            <v>2</v>
          </cell>
        </row>
        <row r="221">
          <cell r="B221" t="str">
            <v>FLI32005</v>
          </cell>
          <cell r="C221" t="str">
            <v>Tin học ứng dụng trong kinh doanh</v>
          </cell>
          <cell r="D221">
            <v>2</v>
          </cell>
        </row>
        <row r="222">
          <cell r="B222" t="str">
            <v>UIT33048</v>
          </cell>
          <cell r="C222" t="str">
            <v>TN &amp; KĐ chất lượng CTGT</v>
          </cell>
          <cell r="D222">
            <v>1</v>
          </cell>
        </row>
        <row r="223">
          <cell r="B223" t="str">
            <v>CON23051</v>
          </cell>
          <cell r="C223" t="str">
            <v>TN cơ học đất</v>
          </cell>
          <cell r="D223">
            <v>1</v>
          </cell>
        </row>
        <row r="224">
          <cell r="B224" t="str">
            <v>CON32019</v>
          </cell>
          <cell r="C224" t="str">
            <v>TN Địa kỹ thuật</v>
          </cell>
          <cell r="D224">
            <v>1</v>
          </cell>
        </row>
        <row r="225">
          <cell r="B225" t="str">
            <v>CON32003</v>
          </cell>
          <cell r="C225" t="str">
            <v>TN Địa kỹ thuật</v>
          </cell>
          <cell r="D225">
            <v>1</v>
          </cell>
        </row>
        <row r="226">
          <cell r="B226" t="str">
            <v>BRC33002</v>
          </cell>
          <cell r="C226" t="str">
            <v>TN Kiểm định chất lượng CTGT</v>
          </cell>
          <cell r="D226">
            <v>1</v>
          </cell>
        </row>
        <row r="227">
          <cell r="B227" t="str">
            <v>CON33018</v>
          </cell>
          <cell r="C227" t="str">
            <v>TN và kiểm định công trình</v>
          </cell>
          <cell r="D227">
            <v>0.5</v>
          </cell>
        </row>
        <row r="228">
          <cell r="B228" t="str">
            <v>CON31010</v>
          </cell>
          <cell r="C228" t="str">
            <v>TN Vật liệu xây dựng</v>
          </cell>
          <cell r="D228">
            <v>0.5</v>
          </cell>
        </row>
        <row r="229">
          <cell r="B229" t="str">
            <v>CON31009</v>
          </cell>
          <cell r="C229" t="str">
            <v>TN Vật liệu xây dựng</v>
          </cell>
          <cell r="D229">
            <v>0.5</v>
          </cell>
        </row>
        <row r="230">
          <cell r="B230" t="str">
            <v>CON23052</v>
          </cell>
          <cell r="C230" t="str">
            <v>TN Vật liệu xây dựng</v>
          </cell>
          <cell r="D230">
            <v>1</v>
          </cell>
        </row>
        <row r="231">
          <cell r="B231" t="str">
            <v>CON31003</v>
          </cell>
          <cell r="C231" t="str">
            <v>TN VLXD và KĐCT (P1)</v>
          </cell>
          <cell r="D231">
            <v>0.5</v>
          </cell>
        </row>
        <row r="232">
          <cell r="B232" t="str">
            <v>CON33017</v>
          </cell>
          <cell r="C232" t="str">
            <v>TN VLXD và kiểm định công trình</v>
          </cell>
          <cell r="D232">
            <v>1</v>
          </cell>
        </row>
        <row r="233">
          <cell r="B233" t="str">
            <v>ECO33007</v>
          </cell>
          <cell r="C233" t="str">
            <v>Tổ chức hạch toán kế toán</v>
          </cell>
          <cell r="D233">
            <v>2</v>
          </cell>
        </row>
        <row r="234">
          <cell r="B234" t="str">
            <v>CON33009</v>
          </cell>
          <cell r="C234" t="str">
            <v>Tổ chức thi công</v>
          </cell>
          <cell r="D234">
            <v>3</v>
          </cell>
        </row>
        <row r="235">
          <cell r="B235" t="str">
            <v>BAS31001</v>
          </cell>
          <cell r="C235" t="str">
            <v>Toán cao cấp A1</v>
          </cell>
          <cell r="D235">
            <v>2</v>
          </cell>
        </row>
        <row r="236">
          <cell r="B236" t="str">
            <v>BAS21012</v>
          </cell>
          <cell r="C236" t="str">
            <v>Toán cao cấp A1</v>
          </cell>
          <cell r="D236">
            <v>2</v>
          </cell>
        </row>
        <row r="237">
          <cell r="B237" t="str">
            <v>BAS31002</v>
          </cell>
          <cell r="C237" t="str">
            <v>Toán cao cấp A2</v>
          </cell>
          <cell r="D237">
            <v>2</v>
          </cell>
        </row>
        <row r="238">
          <cell r="B238" t="str">
            <v>BAS21013</v>
          </cell>
          <cell r="C238" t="str">
            <v>Toán cao cấp A2</v>
          </cell>
          <cell r="D238">
            <v>2</v>
          </cell>
        </row>
        <row r="239">
          <cell r="B239" t="str">
            <v>UIT32003</v>
          </cell>
          <cell r="C239" t="str">
            <v>Trắc địa</v>
          </cell>
          <cell r="D239">
            <v>2</v>
          </cell>
        </row>
        <row r="240">
          <cell r="B240" t="str">
            <v>UIT22007</v>
          </cell>
          <cell r="C240" t="str">
            <v>Trắc địa</v>
          </cell>
          <cell r="D240">
            <v>3</v>
          </cell>
        </row>
        <row r="241">
          <cell r="B241" t="str">
            <v>POL32001</v>
          </cell>
          <cell r="C241" t="str">
            <v>Tư tưởng Hồ Chí Minh</v>
          </cell>
          <cell r="D241">
            <v>2</v>
          </cell>
        </row>
        <row r="242">
          <cell r="B242" t="str">
            <v>POL22004</v>
          </cell>
          <cell r="C242" t="str">
            <v>Tư tưởng Hồ Chí Minh</v>
          </cell>
          <cell r="D242">
            <v>2</v>
          </cell>
        </row>
        <row r="243">
          <cell r="B243" t="str">
            <v>POL25004</v>
          </cell>
          <cell r="C243" t="str">
            <v>Tư tưởng Hồ Chí Minh</v>
          </cell>
          <cell r="D243">
            <v>2</v>
          </cell>
        </row>
        <row r="244">
          <cell r="B244" t="str">
            <v>CON31002</v>
          </cell>
          <cell r="C244" t="str">
            <v>Vật liệu xây dựng</v>
          </cell>
          <cell r="D244">
            <v>2</v>
          </cell>
        </row>
        <row r="245">
          <cell r="B245" t="str">
            <v>CON22050</v>
          </cell>
          <cell r="C245" t="str">
            <v>Vật liệu xây dựng</v>
          </cell>
          <cell r="D245">
            <v>2</v>
          </cell>
        </row>
        <row r="246">
          <cell r="B246" t="str">
            <v>CON23049</v>
          </cell>
          <cell r="C246" t="str">
            <v>Vật liệu xây dựng</v>
          </cell>
          <cell r="D246">
            <v>3</v>
          </cell>
        </row>
        <row r="247">
          <cell r="B247" t="str">
            <v>BAS31015</v>
          </cell>
          <cell r="C247" t="str">
            <v>Vật lý đại cương</v>
          </cell>
          <cell r="D247">
            <v>2</v>
          </cell>
        </row>
        <row r="248">
          <cell r="B248" t="str">
            <v>BAS31003</v>
          </cell>
          <cell r="C248" t="str">
            <v>Vật lý đại cương</v>
          </cell>
          <cell r="D248">
            <v>3</v>
          </cell>
        </row>
        <row r="249">
          <cell r="B249" t="str">
            <v>BAS21014</v>
          </cell>
          <cell r="C249" t="str">
            <v>Vật lý đại cương 1</v>
          </cell>
          <cell r="D249">
            <v>3</v>
          </cell>
        </row>
        <row r="250">
          <cell r="B250" t="str">
            <v>BAS21019</v>
          </cell>
          <cell r="C250" t="str">
            <v>Vật lý đại cương 2</v>
          </cell>
          <cell r="D250">
            <v>2</v>
          </cell>
        </row>
        <row r="251">
          <cell r="B251" t="str">
            <v>BAS21015</v>
          </cell>
          <cell r="C251" t="str">
            <v>Vật lý đại cương 2</v>
          </cell>
          <cell r="D251">
            <v>3</v>
          </cell>
        </row>
        <row r="252">
          <cell r="B252" t="str">
            <v>ARC21054</v>
          </cell>
          <cell r="C252" t="str">
            <v>Vẽ ghi kiến trúc</v>
          </cell>
          <cell r="D252">
            <v>2</v>
          </cell>
        </row>
        <row r="253">
          <cell r="B253" t="str">
            <v>ARC22055</v>
          </cell>
          <cell r="C253" t="str">
            <v>Vẽ kỹ thuật</v>
          </cell>
          <cell r="D253">
            <v>2</v>
          </cell>
        </row>
        <row r="254">
          <cell r="B254" t="str">
            <v>BAS31008</v>
          </cell>
          <cell r="C254" t="str">
            <v>Xác suất thống kê</v>
          </cell>
          <cell r="D254">
            <v>2</v>
          </cell>
        </row>
        <row r="255">
          <cell r="B255" t="str">
            <v>BAS22011</v>
          </cell>
          <cell r="C255" t="str">
            <v>Xác xuất thống kê</v>
          </cell>
          <cell r="D255">
            <v>2</v>
          </cell>
        </row>
        <row r="256">
          <cell r="B256" t="str">
            <v>UIT33020</v>
          </cell>
          <cell r="C256" t="str">
            <v>Xây dựng cầu</v>
          </cell>
          <cell r="D256">
            <v>4</v>
          </cell>
        </row>
        <row r="257">
          <cell r="B257" t="str">
            <v>UIT33022</v>
          </cell>
          <cell r="C257" t="str">
            <v>Xây dựng đường ô tô</v>
          </cell>
          <cell r="D257">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87"/>
  <sheetViews>
    <sheetView showZeros="0" zoomScale="115" zoomScaleNormal="115" zoomScaleSheetLayoutView="130" zoomScalePageLayoutView="0" workbookViewId="0" topLeftCell="A1">
      <pane xSplit="5" ySplit="6" topLeftCell="F74" activePane="bottomRight" state="frozen"/>
      <selection pane="topLeft" activeCell="A1" sqref="A1"/>
      <selection pane="topRight" activeCell="E1" sqref="E1"/>
      <selection pane="bottomLeft" activeCell="A1" sqref="A1"/>
      <selection pane="bottomRight" activeCell="D82" sqref="D82"/>
    </sheetView>
  </sheetViews>
  <sheetFormatPr defaultColWidth="9.00390625" defaultRowHeight="14.25"/>
  <cols>
    <col min="1" max="1" width="3.125" style="305" customWidth="1"/>
    <col min="2" max="2" width="8.50390625" style="410" customWidth="1"/>
    <col min="3" max="3" width="24.875" style="411" customWidth="1"/>
    <col min="4" max="4" width="24.125" style="305" customWidth="1"/>
    <col min="5" max="5" width="4.125" style="414" customWidth="1"/>
    <col min="6" max="9" width="3.125" style="307" customWidth="1"/>
    <col min="10" max="10" width="4.50390625" style="307" customWidth="1"/>
    <col min="11" max="11" width="3.125" style="307" customWidth="1"/>
    <col min="12" max="12" width="3.75390625" style="307" customWidth="1"/>
    <col min="13" max="13" width="3.50390625" style="307" customWidth="1"/>
    <col min="14" max="14" width="4.25390625" style="307" customWidth="1"/>
    <col min="15" max="16" width="3.75390625" style="307" customWidth="1"/>
    <col min="17" max="19" width="3.625" style="307" customWidth="1"/>
    <col min="20" max="20" width="2.625" style="307" customWidth="1"/>
    <col min="21" max="22" width="3.375" style="307" customWidth="1"/>
    <col min="23" max="23" width="2.625" style="307" customWidth="1"/>
    <col min="24" max="25" width="3.00390625" style="307" customWidth="1"/>
    <col min="26" max="26" width="2.625" style="307" customWidth="1"/>
    <col min="27" max="35" width="3.25390625" style="307" customWidth="1"/>
    <col min="36" max="36" width="4.625" style="407" customWidth="1"/>
    <col min="37" max="37" width="4.125" style="408" customWidth="1"/>
    <col min="38" max="38" width="3.875" style="305" bestFit="1" customWidth="1"/>
    <col min="39" max="39" width="14.625" style="409" customWidth="1"/>
    <col min="40" max="40" width="24.125" style="308" customWidth="1"/>
    <col min="41" max="41" width="14.50390625" style="305" customWidth="1"/>
    <col min="42" max="42" width="0.12890625" style="305" customWidth="1"/>
    <col min="43" max="16384" width="9.00390625" style="305" customWidth="1"/>
  </cols>
  <sheetData>
    <row r="1" spans="1:39" ht="13.5" customHeight="1">
      <c r="A1" s="302" t="s">
        <v>149</v>
      </c>
      <c r="B1" s="303"/>
      <c r="C1" s="304"/>
      <c r="E1" s="306"/>
      <c r="I1" s="546" t="s">
        <v>150</v>
      </c>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row>
    <row r="2" spans="1:39" ht="13.5" customHeight="1">
      <c r="A2" s="302" t="s">
        <v>151</v>
      </c>
      <c r="B2" s="303"/>
      <c r="C2" s="304"/>
      <c r="E2" s="30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6"/>
    </row>
    <row r="3" spans="1:48" ht="13.5" customHeight="1">
      <c r="A3" s="302" t="s">
        <v>152</v>
      </c>
      <c r="B3" s="303"/>
      <c r="C3" s="304"/>
      <c r="E3" s="306"/>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309"/>
      <c r="AO3" s="309"/>
      <c r="AP3" s="309"/>
      <c r="AQ3" s="309"/>
      <c r="AR3" s="309"/>
      <c r="AS3" s="309"/>
      <c r="AT3" s="309"/>
      <c r="AU3" s="309"/>
      <c r="AV3" s="309"/>
    </row>
    <row r="4" spans="1:41" ht="25.5" customHeight="1">
      <c r="A4" s="310"/>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2"/>
      <c r="AL4" s="548" t="s">
        <v>153</v>
      </c>
      <c r="AM4" s="551" t="s">
        <v>154</v>
      </c>
      <c r="AN4" s="314"/>
      <c r="AO4" s="548" t="s">
        <v>155</v>
      </c>
    </row>
    <row r="5" spans="1:41" ht="36.75">
      <c r="A5" s="315" t="s">
        <v>156</v>
      </c>
      <c r="B5" s="313" t="s">
        <v>157</v>
      </c>
      <c r="C5" s="316"/>
      <c r="D5" s="317"/>
      <c r="E5" s="318" t="s">
        <v>158</v>
      </c>
      <c r="F5" s="319" t="s">
        <v>159</v>
      </c>
      <c r="G5" s="319" t="s">
        <v>160</v>
      </c>
      <c r="H5" s="319" t="s">
        <v>161</v>
      </c>
      <c r="I5" s="319" t="s">
        <v>162</v>
      </c>
      <c r="J5" s="319" t="s">
        <v>163</v>
      </c>
      <c r="K5" s="319" t="s">
        <v>164</v>
      </c>
      <c r="L5" s="320" t="s">
        <v>165</v>
      </c>
      <c r="M5" s="320" t="s">
        <v>166</v>
      </c>
      <c r="N5" s="320" t="s">
        <v>167</v>
      </c>
      <c r="O5" s="320" t="s">
        <v>168</v>
      </c>
      <c r="P5" s="320" t="s">
        <v>169</v>
      </c>
      <c r="Q5" s="320" t="s">
        <v>170</v>
      </c>
      <c r="R5" s="320" t="s">
        <v>171</v>
      </c>
      <c r="S5" s="320" t="s">
        <v>172</v>
      </c>
      <c r="T5" s="320" t="s">
        <v>173</v>
      </c>
      <c r="U5" s="320" t="s">
        <v>174</v>
      </c>
      <c r="V5" s="320" t="s">
        <v>175</v>
      </c>
      <c r="W5" s="320" t="s">
        <v>176</v>
      </c>
      <c r="X5" s="320" t="s">
        <v>177</v>
      </c>
      <c r="Y5" s="320" t="s">
        <v>178</v>
      </c>
      <c r="Z5" s="320" t="s">
        <v>179</v>
      </c>
      <c r="AA5" s="320" t="s">
        <v>180</v>
      </c>
      <c r="AB5" s="320" t="s">
        <v>181</v>
      </c>
      <c r="AC5" s="320" t="s">
        <v>182</v>
      </c>
      <c r="AD5" s="320" t="s">
        <v>183</v>
      </c>
      <c r="AE5" s="320" t="s">
        <v>184</v>
      </c>
      <c r="AF5" s="320" t="s">
        <v>185</v>
      </c>
      <c r="AG5" s="320" t="s">
        <v>186</v>
      </c>
      <c r="AH5" s="320" t="s">
        <v>187</v>
      </c>
      <c r="AI5" s="320" t="s">
        <v>188</v>
      </c>
      <c r="AJ5" s="554" t="s">
        <v>189</v>
      </c>
      <c r="AK5" s="556" t="s">
        <v>190</v>
      </c>
      <c r="AL5" s="549"/>
      <c r="AM5" s="552"/>
      <c r="AN5" s="321" t="s">
        <v>191</v>
      </c>
      <c r="AO5" s="549"/>
    </row>
    <row r="6" spans="1:41" ht="15.75" customHeight="1">
      <c r="A6" s="322"/>
      <c r="B6" s="323"/>
      <c r="C6" s="324"/>
      <c r="D6" s="322"/>
      <c r="E6" s="325"/>
      <c r="F6" s="558" t="s">
        <v>192</v>
      </c>
      <c r="G6" s="559"/>
      <c r="H6" s="559"/>
      <c r="I6" s="559"/>
      <c r="J6" s="559"/>
      <c r="K6" s="559"/>
      <c r="L6" s="559"/>
      <c r="M6" s="559"/>
      <c r="N6" s="559"/>
      <c r="O6" s="559"/>
      <c r="P6" s="559"/>
      <c r="Q6" s="559"/>
      <c r="R6" s="559"/>
      <c r="S6" s="559"/>
      <c r="T6" s="559"/>
      <c r="U6" s="559"/>
      <c r="V6" s="559"/>
      <c r="W6" s="559"/>
      <c r="X6" s="559"/>
      <c r="Y6" s="559"/>
      <c r="Z6" s="559"/>
      <c r="AA6" s="326"/>
      <c r="AB6" s="326"/>
      <c r="AC6" s="326"/>
      <c r="AD6" s="326"/>
      <c r="AE6" s="326"/>
      <c r="AF6" s="326"/>
      <c r="AG6" s="326"/>
      <c r="AH6" s="326"/>
      <c r="AI6" s="326"/>
      <c r="AJ6" s="555"/>
      <c r="AK6" s="557"/>
      <c r="AL6" s="550"/>
      <c r="AM6" s="553"/>
      <c r="AN6" s="327"/>
      <c r="AO6" s="550"/>
    </row>
    <row r="7" spans="1:41" ht="15.75" customHeight="1">
      <c r="A7" s="328"/>
      <c r="B7" s="329"/>
      <c r="C7" s="330"/>
      <c r="D7" s="331" t="s">
        <v>193</v>
      </c>
      <c r="E7" s="332"/>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4">
        <f>SUM(F7:Q7)</f>
        <v>0</v>
      </c>
      <c r="AK7" s="334"/>
      <c r="AL7" s="329"/>
      <c r="AM7" s="335"/>
      <c r="AN7" s="336"/>
      <c r="AO7" s="337"/>
    </row>
    <row r="8" spans="1:41" ht="16.5" customHeight="1">
      <c r="A8" s="338">
        <v>1</v>
      </c>
      <c r="B8" s="339" t="s">
        <v>194</v>
      </c>
      <c r="C8" s="340" t="str">
        <f>VLOOKUP(B8,'[1]HP_no 2014 (tham khao)'!$B$2:$C$257,2,0)</f>
        <v>Những NLCB của CN Mác-Lênin 1</v>
      </c>
      <c r="D8" s="341" t="s">
        <v>195</v>
      </c>
      <c r="E8" s="342">
        <f>VLOOKUP(B8,'[1]HP_no 2014 (tham khao)'!$B$1:$D$257,3,0)</f>
        <v>2</v>
      </c>
      <c r="F8" s="343"/>
      <c r="G8" s="343"/>
      <c r="H8" s="343"/>
      <c r="I8" s="343"/>
      <c r="J8" s="343"/>
      <c r="K8" s="343"/>
      <c r="L8" s="344"/>
      <c r="M8" s="344"/>
      <c r="N8" s="344"/>
      <c r="O8" s="344"/>
      <c r="P8" s="344"/>
      <c r="Q8" s="344"/>
      <c r="R8" s="344"/>
      <c r="S8" s="344"/>
      <c r="T8" s="345"/>
      <c r="U8" s="346"/>
      <c r="V8" s="346"/>
      <c r="W8" s="346"/>
      <c r="X8" s="346"/>
      <c r="Y8" s="346"/>
      <c r="Z8" s="346"/>
      <c r="AA8" s="347"/>
      <c r="AB8" s="348"/>
      <c r="AC8" s="348"/>
      <c r="AD8" s="348"/>
      <c r="AE8" s="348"/>
      <c r="AF8" s="348"/>
      <c r="AG8" s="348"/>
      <c r="AH8" s="348"/>
      <c r="AI8" s="348"/>
      <c r="AJ8" s="349">
        <f>SUM(F8:AI8)</f>
        <v>0</v>
      </c>
      <c r="AK8" s="350"/>
      <c r="AL8" s="351"/>
      <c r="AM8" s="352"/>
      <c r="AN8" s="353"/>
      <c r="AO8" s="354"/>
    </row>
    <row r="9" spans="1:41" ht="16.5" customHeight="1">
      <c r="A9" s="338">
        <f>A8+1</f>
        <v>2</v>
      </c>
      <c r="B9" s="339" t="s">
        <v>196</v>
      </c>
      <c r="C9" s="340" t="str">
        <f>VLOOKUP(B9,'[1]HP_no 2014 (tham khao)'!$B$2:$C$257,2,0)</f>
        <v>Giải tích 1</v>
      </c>
      <c r="D9" s="355" t="s">
        <v>197</v>
      </c>
      <c r="E9" s="342">
        <f>VLOOKUP(B9,'[1]HP_no 2014 (tham khao)'!$B$1:$D$257,3,0)</f>
        <v>4</v>
      </c>
      <c r="F9" s="343"/>
      <c r="G9" s="343"/>
      <c r="H9" s="343"/>
      <c r="I9" s="343"/>
      <c r="J9" s="343"/>
      <c r="K9" s="343"/>
      <c r="L9" s="344"/>
      <c r="M9" s="344"/>
      <c r="N9" s="344"/>
      <c r="O9" s="344"/>
      <c r="P9" s="344"/>
      <c r="Q9" s="344"/>
      <c r="R9" s="344"/>
      <c r="S9" s="344"/>
      <c r="T9" s="345"/>
      <c r="U9" s="346"/>
      <c r="V9" s="346"/>
      <c r="W9" s="346"/>
      <c r="X9" s="346"/>
      <c r="Y9" s="346"/>
      <c r="Z9" s="346"/>
      <c r="AA9" s="347">
        <v>1</v>
      </c>
      <c r="AB9" s="348"/>
      <c r="AC9" s="348">
        <v>2</v>
      </c>
      <c r="AD9" s="348"/>
      <c r="AE9" s="348"/>
      <c r="AF9" s="348"/>
      <c r="AG9" s="348"/>
      <c r="AH9" s="348"/>
      <c r="AI9" s="348"/>
      <c r="AJ9" s="349">
        <f aca="true" t="shared" si="0" ref="AJ9:AJ72">SUM(F9:AI9)</f>
        <v>3</v>
      </c>
      <c r="AK9" s="350"/>
      <c r="AL9" s="351"/>
      <c r="AM9" s="356"/>
      <c r="AN9" s="357"/>
      <c r="AO9" s="354"/>
    </row>
    <row r="10" spans="1:41" ht="16.5" customHeight="1">
      <c r="A10" s="338">
        <f aca="true" t="shared" si="1" ref="A10:A46">A9+1</f>
        <v>3</v>
      </c>
      <c r="B10" s="339" t="s">
        <v>198</v>
      </c>
      <c r="C10" s="340" t="str">
        <f>VLOOKUP(B10,'[1]HP_no 2014 (tham khao)'!$B$2:$C$257,2,0)</f>
        <v>Vật lý đại cương 1</v>
      </c>
      <c r="D10" s="355" t="s">
        <v>199</v>
      </c>
      <c r="E10" s="342">
        <f>VLOOKUP(B10,'[1]HP_no 2014 (tham khao)'!$B$1:$D$257,3,0)</f>
        <v>3</v>
      </c>
      <c r="F10" s="343"/>
      <c r="G10" s="343"/>
      <c r="H10" s="343"/>
      <c r="I10" s="343"/>
      <c r="J10" s="343"/>
      <c r="K10" s="343"/>
      <c r="L10" s="344"/>
      <c r="M10" s="344"/>
      <c r="N10" s="344"/>
      <c r="O10" s="344"/>
      <c r="P10" s="344"/>
      <c r="Q10" s="344"/>
      <c r="R10" s="344"/>
      <c r="S10" s="344"/>
      <c r="T10" s="345"/>
      <c r="U10" s="346"/>
      <c r="V10" s="346"/>
      <c r="W10" s="346"/>
      <c r="X10" s="346"/>
      <c r="Y10" s="346">
        <v>1</v>
      </c>
      <c r="Z10" s="346"/>
      <c r="AA10" s="347">
        <v>1</v>
      </c>
      <c r="AB10" s="348">
        <v>1</v>
      </c>
      <c r="AC10" s="348">
        <v>14</v>
      </c>
      <c r="AD10" s="348"/>
      <c r="AE10" s="348"/>
      <c r="AF10" s="348"/>
      <c r="AG10" s="348">
        <v>6</v>
      </c>
      <c r="AH10" s="348"/>
      <c r="AI10" s="348"/>
      <c r="AJ10" s="349">
        <f t="shared" si="0"/>
        <v>23</v>
      </c>
      <c r="AK10" s="350"/>
      <c r="AL10" s="351"/>
      <c r="AM10" s="358" t="s">
        <v>200</v>
      </c>
      <c r="AN10" s="353"/>
      <c r="AO10" s="354"/>
    </row>
    <row r="11" spans="1:41" ht="16.5" customHeight="1">
      <c r="A11" s="338">
        <f t="shared" si="1"/>
        <v>4</v>
      </c>
      <c r="B11" s="339" t="s">
        <v>201</v>
      </c>
      <c r="C11" s="340" t="str">
        <f>VLOOKUP(B11,'[1]HP_no 2014 (tham khao)'!$B$2:$C$257,2,0)</f>
        <v>Tin học đại cương</v>
      </c>
      <c r="D11" s="341" t="s">
        <v>202</v>
      </c>
      <c r="E11" s="342">
        <f>VLOOKUP(B11,'[1]HP_no 2014 (tham khao)'!$B$1:$D$257,3,0)</f>
        <v>2</v>
      </c>
      <c r="F11" s="343"/>
      <c r="G11" s="343"/>
      <c r="H11" s="343"/>
      <c r="I11" s="343"/>
      <c r="J11" s="343"/>
      <c r="K11" s="343"/>
      <c r="L11" s="344"/>
      <c r="M11" s="344"/>
      <c r="N11" s="344"/>
      <c r="O11" s="344"/>
      <c r="P11" s="344"/>
      <c r="Q11" s="344"/>
      <c r="R11" s="344"/>
      <c r="S11" s="344"/>
      <c r="T11" s="359"/>
      <c r="U11" s="346"/>
      <c r="V11" s="346"/>
      <c r="W11" s="346"/>
      <c r="X11" s="346"/>
      <c r="Y11" s="346"/>
      <c r="Z11" s="346"/>
      <c r="AA11" s="360"/>
      <c r="AB11" s="348"/>
      <c r="AC11" s="348"/>
      <c r="AD11" s="348"/>
      <c r="AE11" s="348"/>
      <c r="AF11" s="348"/>
      <c r="AG11" s="348"/>
      <c r="AH11" s="348"/>
      <c r="AI11" s="348"/>
      <c r="AJ11" s="349">
        <f t="shared" si="0"/>
        <v>0</v>
      </c>
      <c r="AK11" s="350"/>
      <c r="AL11" s="351"/>
      <c r="AM11" s="352"/>
      <c r="AN11" s="353"/>
      <c r="AO11" s="354"/>
    </row>
    <row r="12" spans="1:41" ht="16.5" customHeight="1">
      <c r="A12" s="338">
        <f t="shared" si="1"/>
        <v>5</v>
      </c>
      <c r="B12" s="339" t="s">
        <v>203</v>
      </c>
      <c r="C12" s="340" t="str">
        <f>VLOOKUP(B12,'[1]HP_no 2014 (tham khao)'!$B$2:$C$257,2,0)</f>
        <v>Giáo dục thể chất 1</v>
      </c>
      <c r="D12" s="341" t="s">
        <v>204</v>
      </c>
      <c r="E12" s="342">
        <f>VLOOKUP(B12,'[1]HP_no 2014 (tham khao)'!$B$1:$D$257,3,0)</f>
        <v>1</v>
      </c>
      <c r="F12" s="343"/>
      <c r="G12" s="343"/>
      <c r="H12" s="343"/>
      <c r="I12" s="343"/>
      <c r="J12" s="343"/>
      <c r="K12" s="343"/>
      <c r="L12" s="344"/>
      <c r="M12" s="344"/>
      <c r="N12" s="344"/>
      <c r="O12" s="344"/>
      <c r="P12" s="344"/>
      <c r="Q12" s="344"/>
      <c r="R12" s="344"/>
      <c r="S12" s="344"/>
      <c r="T12" s="346"/>
      <c r="U12" s="346"/>
      <c r="V12" s="346"/>
      <c r="W12" s="346"/>
      <c r="X12" s="346"/>
      <c r="Y12" s="346"/>
      <c r="Z12" s="346"/>
      <c r="AA12" s="348"/>
      <c r="AB12" s="348"/>
      <c r="AC12" s="348"/>
      <c r="AD12" s="348"/>
      <c r="AE12" s="348"/>
      <c r="AF12" s="348"/>
      <c r="AG12" s="348"/>
      <c r="AH12" s="348"/>
      <c r="AI12" s="348"/>
      <c r="AJ12" s="349">
        <f t="shared" si="0"/>
        <v>0</v>
      </c>
      <c r="AK12" s="350"/>
      <c r="AL12" s="351"/>
      <c r="AM12" s="352"/>
      <c r="AN12" s="353"/>
      <c r="AO12" s="354"/>
    </row>
    <row r="13" spans="1:41" ht="16.5" customHeight="1">
      <c r="A13" s="338">
        <f t="shared" si="1"/>
        <v>6</v>
      </c>
      <c r="B13" s="339" t="s">
        <v>205</v>
      </c>
      <c r="C13" s="340" t="str">
        <f>VLOOKUP(B13,'[1]HP_no 2014 (tham khao)'!$B$2:$C$257,2,0)</f>
        <v>Giáo dục quốc phòng - An ninh 1</v>
      </c>
      <c r="D13" s="341" t="s">
        <v>206</v>
      </c>
      <c r="E13" s="342">
        <f>VLOOKUP(B13,'[1]HP_no 2014 (tham khao)'!$B$1:$D$257,3,0)</f>
        <v>3</v>
      </c>
      <c r="F13" s="343"/>
      <c r="G13" s="343"/>
      <c r="H13" s="343"/>
      <c r="I13" s="343"/>
      <c r="J13" s="343"/>
      <c r="K13" s="343"/>
      <c r="L13" s="344"/>
      <c r="M13" s="344"/>
      <c r="N13" s="344"/>
      <c r="O13" s="344"/>
      <c r="P13" s="344"/>
      <c r="Q13" s="344"/>
      <c r="R13" s="344"/>
      <c r="S13" s="344"/>
      <c r="T13" s="346"/>
      <c r="U13" s="346"/>
      <c r="V13" s="346"/>
      <c r="W13" s="346"/>
      <c r="X13" s="346"/>
      <c r="Y13" s="346"/>
      <c r="Z13" s="346"/>
      <c r="AA13" s="348"/>
      <c r="AB13" s="348"/>
      <c r="AC13" s="348"/>
      <c r="AD13" s="348"/>
      <c r="AE13" s="348"/>
      <c r="AF13" s="348"/>
      <c r="AG13" s="348"/>
      <c r="AH13" s="348"/>
      <c r="AI13" s="348"/>
      <c r="AJ13" s="349">
        <f t="shared" si="0"/>
        <v>0</v>
      </c>
      <c r="AK13" s="350"/>
      <c r="AL13" s="351"/>
      <c r="AM13" s="352"/>
      <c r="AN13" s="353"/>
      <c r="AO13" s="354"/>
    </row>
    <row r="14" spans="1:41" ht="16.5" customHeight="1">
      <c r="A14" s="338">
        <f t="shared" si="1"/>
        <v>7</v>
      </c>
      <c r="B14" s="339" t="s">
        <v>207</v>
      </c>
      <c r="C14" s="340" t="str">
        <f>VLOOKUP(B14,'[1]HP_no 2014 (tham khao)'!$B$2:$C$257,2,0)</f>
        <v>Giáo dục quốc phòng - An ninh 2</v>
      </c>
      <c r="D14" s="341" t="s">
        <v>208</v>
      </c>
      <c r="E14" s="342">
        <f>VLOOKUP(B14,'[1]HP_no 2014 (tham khao)'!$B$1:$D$257,3,0)</f>
        <v>2</v>
      </c>
      <c r="F14" s="343"/>
      <c r="G14" s="343"/>
      <c r="H14" s="343"/>
      <c r="I14" s="343"/>
      <c r="J14" s="343"/>
      <c r="K14" s="343"/>
      <c r="L14" s="344"/>
      <c r="M14" s="344"/>
      <c r="N14" s="344"/>
      <c r="O14" s="344"/>
      <c r="P14" s="344"/>
      <c r="Q14" s="344"/>
      <c r="R14" s="344"/>
      <c r="S14" s="344"/>
      <c r="T14" s="346"/>
      <c r="U14" s="346"/>
      <c r="V14" s="346"/>
      <c r="W14" s="346"/>
      <c r="X14" s="346"/>
      <c r="Y14" s="346"/>
      <c r="Z14" s="346"/>
      <c r="AA14" s="348"/>
      <c r="AB14" s="348"/>
      <c r="AC14" s="348"/>
      <c r="AD14" s="348"/>
      <c r="AE14" s="348"/>
      <c r="AF14" s="348"/>
      <c r="AG14" s="348"/>
      <c r="AH14" s="348"/>
      <c r="AI14" s="348"/>
      <c r="AJ14" s="349">
        <f t="shared" si="0"/>
        <v>0</v>
      </c>
      <c r="AK14" s="350"/>
      <c r="AL14" s="361"/>
      <c r="AM14" s="362"/>
      <c r="AN14" s="363"/>
      <c r="AO14" s="364"/>
    </row>
    <row r="15" spans="1:41" ht="16.5" customHeight="1">
      <c r="A15" s="338">
        <f t="shared" si="1"/>
        <v>8</v>
      </c>
      <c r="B15" s="339" t="s">
        <v>209</v>
      </c>
      <c r="C15" s="340" t="str">
        <f>VLOOKUP(B15,'[1]HP_no 2014 (tham khao)'!$B$2:$C$257,2,0)</f>
        <v>Giáo dục quốc phòng - An ninh 3</v>
      </c>
      <c r="D15" s="341" t="s">
        <v>210</v>
      </c>
      <c r="E15" s="342">
        <f>VLOOKUP(B15,'[1]HP_no 2014 (tham khao)'!$B$1:$D$257,3,0)</f>
        <v>2</v>
      </c>
      <c r="F15" s="343"/>
      <c r="G15" s="343"/>
      <c r="H15" s="343"/>
      <c r="I15" s="343"/>
      <c r="J15" s="343"/>
      <c r="K15" s="343"/>
      <c r="L15" s="344"/>
      <c r="M15" s="344"/>
      <c r="N15" s="344"/>
      <c r="O15" s="344"/>
      <c r="P15" s="344"/>
      <c r="Q15" s="344"/>
      <c r="R15" s="344"/>
      <c r="S15" s="344"/>
      <c r="T15" s="346"/>
      <c r="U15" s="346"/>
      <c r="V15" s="346"/>
      <c r="W15" s="346"/>
      <c r="X15" s="346"/>
      <c r="Y15" s="346"/>
      <c r="Z15" s="346"/>
      <c r="AA15" s="348"/>
      <c r="AB15" s="348"/>
      <c r="AC15" s="348"/>
      <c r="AD15" s="348"/>
      <c r="AE15" s="348"/>
      <c r="AF15" s="348"/>
      <c r="AG15" s="348"/>
      <c r="AH15" s="348"/>
      <c r="AI15" s="348"/>
      <c r="AJ15" s="349">
        <f t="shared" si="0"/>
        <v>0</v>
      </c>
      <c r="AK15" s="350"/>
      <c r="AL15" s="361"/>
      <c r="AM15" s="362"/>
      <c r="AN15" s="363"/>
      <c r="AO15" s="364"/>
    </row>
    <row r="16" spans="1:41" ht="16.5" customHeight="1">
      <c r="A16" s="338">
        <f t="shared" si="1"/>
        <v>9</v>
      </c>
      <c r="B16" s="339" t="s">
        <v>211</v>
      </c>
      <c r="C16" s="340" t="str">
        <f>VLOOKUP(B16,'[1]HP_no 2014 (tham khao)'!$B$2:$C$257,2,0)</f>
        <v>Giáo dục quốc phòng - An ninh 4</v>
      </c>
      <c r="D16" s="341" t="s">
        <v>212</v>
      </c>
      <c r="E16" s="342">
        <f>VLOOKUP(B16,'[1]HP_no 2014 (tham khao)'!$B$1:$D$257,3,0)</f>
        <v>1</v>
      </c>
      <c r="F16" s="343"/>
      <c r="G16" s="343"/>
      <c r="H16" s="343"/>
      <c r="I16" s="343"/>
      <c r="J16" s="343"/>
      <c r="K16" s="343"/>
      <c r="L16" s="344"/>
      <c r="M16" s="344"/>
      <c r="N16" s="344"/>
      <c r="O16" s="344"/>
      <c r="P16" s="344"/>
      <c r="Q16" s="344"/>
      <c r="R16" s="344"/>
      <c r="S16" s="344"/>
      <c r="T16" s="346"/>
      <c r="U16" s="346"/>
      <c r="V16" s="346"/>
      <c r="W16" s="346"/>
      <c r="X16" s="346"/>
      <c r="Y16" s="346"/>
      <c r="Z16" s="346"/>
      <c r="AA16" s="348"/>
      <c r="AB16" s="348"/>
      <c r="AC16" s="348"/>
      <c r="AD16" s="348"/>
      <c r="AE16" s="348"/>
      <c r="AF16" s="348"/>
      <c r="AG16" s="348"/>
      <c r="AH16" s="348"/>
      <c r="AI16" s="348"/>
      <c r="AJ16" s="349">
        <f t="shared" si="0"/>
        <v>0</v>
      </c>
      <c r="AK16" s="350"/>
      <c r="AL16" s="361"/>
      <c r="AM16" s="362"/>
      <c r="AN16" s="363"/>
      <c r="AO16" s="364"/>
    </row>
    <row r="17" spans="1:41" s="372" customFormat="1" ht="16.5" customHeight="1">
      <c r="A17" s="365"/>
      <c r="B17" s="366"/>
      <c r="C17" s="367"/>
      <c r="D17" s="368" t="s">
        <v>213</v>
      </c>
      <c r="E17" s="342"/>
      <c r="F17" s="343"/>
      <c r="G17" s="343"/>
      <c r="H17" s="343"/>
      <c r="I17" s="343"/>
      <c r="J17" s="343"/>
      <c r="K17" s="343"/>
      <c r="L17" s="344"/>
      <c r="M17" s="344"/>
      <c r="N17" s="344"/>
      <c r="O17" s="344"/>
      <c r="P17" s="344"/>
      <c r="Q17" s="344"/>
      <c r="R17" s="344"/>
      <c r="S17" s="344"/>
      <c r="T17" s="346"/>
      <c r="U17" s="346"/>
      <c r="V17" s="346"/>
      <c r="W17" s="346"/>
      <c r="X17" s="346"/>
      <c r="Y17" s="346"/>
      <c r="Z17" s="346"/>
      <c r="AA17" s="348"/>
      <c r="AB17" s="348"/>
      <c r="AC17" s="348"/>
      <c r="AD17" s="348"/>
      <c r="AE17" s="348"/>
      <c r="AF17" s="348"/>
      <c r="AG17" s="348"/>
      <c r="AH17" s="348"/>
      <c r="AI17" s="348"/>
      <c r="AJ17" s="349">
        <f t="shared" si="0"/>
        <v>0</v>
      </c>
      <c r="AK17" s="369"/>
      <c r="AL17" s="370"/>
      <c r="AM17" s="352"/>
      <c r="AN17" s="353"/>
      <c r="AO17" s="371"/>
    </row>
    <row r="18" spans="1:41" ht="16.5" customHeight="1">
      <c r="A18" s="338">
        <v>10</v>
      </c>
      <c r="B18" s="339" t="s">
        <v>214</v>
      </c>
      <c r="C18" s="340" t="str">
        <f>VLOOKUP(B18,'[1]HP_no 2014 (tham khao)'!$B$2:$C$257,2,0)</f>
        <v>Anh văn 1</v>
      </c>
      <c r="D18" s="341" t="s">
        <v>215</v>
      </c>
      <c r="E18" s="342">
        <f>VLOOKUP(B18,'[1]HP_no 2014 (tham khao)'!$B$1:$D$257,3,0)</f>
        <v>2</v>
      </c>
      <c r="F18" s="343"/>
      <c r="G18" s="343"/>
      <c r="H18" s="343"/>
      <c r="I18" s="343"/>
      <c r="J18" s="343"/>
      <c r="K18" s="343"/>
      <c r="L18" s="344"/>
      <c r="M18" s="344"/>
      <c r="N18" s="344"/>
      <c r="O18" s="344"/>
      <c r="P18" s="344"/>
      <c r="Q18" s="344"/>
      <c r="R18" s="344"/>
      <c r="S18" s="344"/>
      <c r="T18" s="346"/>
      <c r="U18" s="346"/>
      <c r="V18" s="346"/>
      <c r="W18" s="346"/>
      <c r="X18" s="346"/>
      <c r="Y18" s="346"/>
      <c r="Z18" s="346"/>
      <c r="AA18" s="348"/>
      <c r="AB18" s="348"/>
      <c r="AC18" s="348"/>
      <c r="AD18" s="348"/>
      <c r="AE18" s="348"/>
      <c r="AF18" s="348"/>
      <c r="AG18" s="348"/>
      <c r="AH18" s="348"/>
      <c r="AI18" s="348"/>
      <c r="AJ18" s="349">
        <f t="shared" si="0"/>
        <v>0</v>
      </c>
      <c r="AK18" s="350"/>
      <c r="AL18" s="351"/>
      <c r="AM18" s="352"/>
      <c r="AN18" s="353"/>
      <c r="AO18" s="354"/>
    </row>
    <row r="19" spans="1:41" ht="16.5" customHeight="1">
      <c r="A19" s="338">
        <f t="shared" si="1"/>
        <v>11</v>
      </c>
      <c r="B19" s="339" t="s">
        <v>216</v>
      </c>
      <c r="C19" s="340" t="str">
        <f>VLOOKUP(B19,'[1]HP_no 2014 (tham khao)'!$B$2:$C$257,2,0)</f>
        <v>Pháp luật đại cương</v>
      </c>
      <c r="D19" s="341" t="s">
        <v>217</v>
      </c>
      <c r="E19" s="342">
        <f>VLOOKUP(B19,'[1]HP_no 2014 (tham khao)'!$B$1:$D$257,3,0)</f>
        <v>2</v>
      </c>
      <c r="F19" s="343"/>
      <c r="G19" s="343"/>
      <c r="H19" s="343"/>
      <c r="I19" s="343"/>
      <c r="J19" s="343"/>
      <c r="K19" s="343"/>
      <c r="L19" s="344"/>
      <c r="M19" s="344"/>
      <c r="N19" s="344"/>
      <c r="O19" s="344"/>
      <c r="P19" s="344"/>
      <c r="Q19" s="344"/>
      <c r="R19" s="344"/>
      <c r="S19" s="344"/>
      <c r="T19" s="346"/>
      <c r="U19" s="346"/>
      <c r="V19" s="346"/>
      <c r="W19" s="346"/>
      <c r="X19" s="346"/>
      <c r="Y19" s="346"/>
      <c r="Z19" s="346"/>
      <c r="AA19" s="348">
        <v>1</v>
      </c>
      <c r="AB19" s="348"/>
      <c r="AC19" s="348">
        <v>6</v>
      </c>
      <c r="AD19" s="348"/>
      <c r="AE19" s="348"/>
      <c r="AF19" s="348">
        <v>1</v>
      </c>
      <c r="AG19" s="348">
        <v>6</v>
      </c>
      <c r="AH19" s="348"/>
      <c r="AI19" s="348"/>
      <c r="AJ19" s="349">
        <f t="shared" si="0"/>
        <v>14</v>
      </c>
      <c r="AK19" s="350"/>
      <c r="AL19" s="351"/>
      <c r="AM19" s="358" t="s">
        <v>200</v>
      </c>
      <c r="AN19" s="353"/>
      <c r="AO19" s="354"/>
    </row>
    <row r="20" spans="1:41" ht="16.5" customHeight="1">
      <c r="A20" s="338">
        <f t="shared" si="1"/>
        <v>12</v>
      </c>
      <c r="B20" s="339" t="s">
        <v>218</v>
      </c>
      <c r="C20" s="340" t="str">
        <f>VLOOKUP(B20,'[1]HP_no 2014 (tham khao)'!$B$2:$C$257,2,0)</f>
        <v>Những NLCB của CN Mác-Lênin 2</v>
      </c>
      <c r="D20" s="341" t="s">
        <v>219</v>
      </c>
      <c r="E20" s="342">
        <f>VLOOKUP(B20,'[1]HP_no 2014 (tham khao)'!$B$1:$D$257,3,0)</f>
        <v>3</v>
      </c>
      <c r="F20" s="343"/>
      <c r="G20" s="343"/>
      <c r="H20" s="343"/>
      <c r="I20" s="343"/>
      <c r="J20" s="343"/>
      <c r="K20" s="343"/>
      <c r="L20" s="344"/>
      <c r="M20" s="344"/>
      <c r="N20" s="344"/>
      <c r="O20" s="344"/>
      <c r="P20" s="344"/>
      <c r="Q20" s="344"/>
      <c r="R20" s="344"/>
      <c r="S20" s="344"/>
      <c r="T20" s="359"/>
      <c r="U20" s="346"/>
      <c r="V20" s="346"/>
      <c r="W20" s="346"/>
      <c r="X20" s="346"/>
      <c r="Y20" s="346"/>
      <c r="Z20" s="346"/>
      <c r="AA20" s="360"/>
      <c r="AB20" s="348"/>
      <c r="AC20" s="348">
        <v>5</v>
      </c>
      <c r="AD20" s="348"/>
      <c r="AE20" s="348"/>
      <c r="AF20" s="348"/>
      <c r="AG20" s="348"/>
      <c r="AH20" s="348"/>
      <c r="AI20" s="348"/>
      <c r="AJ20" s="349">
        <f t="shared" si="0"/>
        <v>5</v>
      </c>
      <c r="AK20" s="350"/>
      <c r="AL20" s="351"/>
      <c r="AM20" s="352"/>
      <c r="AN20" s="353"/>
      <c r="AO20" s="354"/>
    </row>
    <row r="21" spans="1:41" ht="16.5" customHeight="1">
      <c r="A21" s="338">
        <f t="shared" si="1"/>
        <v>13</v>
      </c>
      <c r="B21" s="339" t="s">
        <v>220</v>
      </c>
      <c r="C21" s="340" t="str">
        <f>VLOOKUP(B21,'[1]HP_no 2014 (tham khao)'!$B$2:$C$257,2,0)</f>
        <v>Đại số tuyến tính</v>
      </c>
      <c r="D21" s="355" t="s">
        <v>221</v>
      </c>
      <c r="E21" s="342">
        <f>VLOOKUP(B21,'[1]HP_no 2014 (tham khao)'!$B$1:$D$257,3,0)</f>
        <v>3</v>
      </c>
      <c r="F21" s="343"/>
      <c r="G21" s="343"/>
      <c r="H21" s="343"/>
      <c r="I21" s="343"/>
      <c r="J21" s="343"/>
      <c r="K21" s="343"/>
      <c r="L21" s="344"/>
      <c r="M21" s="344"/>
      <c r="N21" s="344"/>
      <c r="O21" s="344"/>
      <c r="P21" s="344"/>
      <c r="Q21" s="344"/>
      <c r="R21" s="344"/>
      <c r="S21" s="344"/>
      <c r="T21" s="359"/>
      <c r="U21" s="346"/>
      <c r="V21" s="346"/>
      <c r="W21" s="346"/>
      <c r="X21" s="346"/>
      <c r="Y21" s="346">
        <v>8</v>
      </c>
      <c r="Z21" s="346"/>
      <c r="AA21" s="360"/>
      <c r="AB21" s="348"/>
      <c r="AC21" s="348"/>
      <c r="AD21" s="348"/>
      <c r="AE21" s="348"/>
      <c r="AF21" s="348"/>
      <c r="AG21" s="348"/>
      <c r="AH21" s="348"/>
      <c r="AI21" s="348"/>
      <c r="AJ21" s="349">
        <f t="shared" si="0"/>
        <v>8</v>
      </c>
      <c r="AK21" s="350"/>
      <c r="AL21" s="351"/>
      <c r="AM21" s="352"/>
      <c r="AN21" s="353"/>
      <c r="AO21" s="354"/>
    </row>
    <row r="22" spans="1:41" ht="16.5" customHeight="1">
      <c r="A22" s="338">
        <f t="shared" si="1"/>
        <v>14</v>
      </c>
      <c r="B22" s="339" t="s">
        <v>222</v>
      </c>
      <c r="C22" s="340" t="str">
        <f>VLOOKUP(B22,'[1]HP_no 2014 (tham khao)'!$B$2:$C$257,2,0)</f>
        <v>Vật lý đại cương 2</v>
      </c>
      <c r="D22" s="355" t="s">
        <v>223</v>
      </c>
      <c r="E22" s="342">
        <f>VLOOKUP(B22,'[1]HP_no 2014 (tham khao)'!$B$1:$D$257,3,0)</f>
        <v>3</v>
      </c>
      <c r="F22" s="343"/>
      <c r="G22" s="343"/>
      <c r="H22" s="343"/>
      <c r="I22" s="343"/>
      <c r="J22" s="343"/>
      <c r="K22" s="343"/>
      <c r="L22" s="344"/>
      <c r="M22" s="344"/>
      <c r="N22" s="344"/>
      <c r="O22" s="344"/>
      <c r="P22" s="344"/>
      <c r="Q22" s="344"/>
      <c r="R22" s="344"/>
      <c r="S22" s="344"/>
      <c r="T22" s="345"/>
      <c r="U22" s="346"/>
      <c r="V22" s="346"/>
      <c r="W22" s="346"/>
      <c r="X22" s="346"/>
      <c r="Y22" s="346">
        <v>1</v>
      </c>
      <c r="Z22" s="346"/>
      <c r="AA22" s="347"/>
      <c r="AB22" s="348"/>
      <c r="AC22" s="348"/>
      <c r="AD22" s="348"/>
      <c r="AE22" s="348"/>
      <c r="AF22" s="348"/>
      <c r="AG22" s="348"/>
      <c r="AH22" s="348"/>
      <c r="AI22" s="348"/>
      <c r="AJ22" s="349">
        <f t="shared" si="0"/>
        <v>1</v>
      </c>
      <c r="AK22" s="350"/>
      <c r="AL22" s="351"/>
      <c r="AM22" s="352"/>
      <c r="AN22" s="353"/>
      <c r="AO22" s="354"/>
    </row>
    <row r="23" spans="1:41" ht="16.5" customHeight="1">
      <c r="A23" s="338">
        <f t="shared" si="1"/>
        <v>15</v>
      </c>
      <c r="B23" s="339" t="s">
        <v>224</v>
      </c>
      <c r="C23" s="340" t="str">
        <f>VLOOKUP(B23,'[1]HP_no 2014 (tham khao)'!$B$2:$C$257,2,0)</f>
        <v>Anh văn 2</v>
      </c>
      <c r="D23" s="341" t="s">
        <v>225</v>
      </c>
      <c r="E23" s="342">
        <f>VLOOKUP(B23,'[1]HP_no 2014 (tham khao)'!$B$1:$D$257,3,0)</f>
        <v>2</v>
      </c>
      <c r="F23" s="343"/>
      <c r="G23" s="343"/>
      <c r="H23" s="343"/>
      <c r="I23" s="343"/>
      <c r="J23" s="343"/>
      <c r="K23" s="343"/>
      <c r="L23" s="344"/>
      <c r="M23" s="344"/>
      <c r="N23" s="344"/>
      <c r="O23" s="344"/>
      <c r="P23" s="344"/>
      <c r="Q23" s="344"/>
      <c r="R23" s="344"/>
      <c r="S23" s="344"/>
      <c r="T23" s="345"/>
      <c r="U23" s="346"/>
      <c r="V23" s="346"/>
      <c r="W23" s="346"/>
      <c r="X23" s="346"/>
      <c r="Y23" s="346"/>
      <c r="Z23" s="346"/>
      <c r="AA23" s="347">
        <v>1</v>
      </c>
      <c r="AB23" s="348"/>
      <c r="AC23" s="348"/>
      <c r="AD23" s="348"/>
      <c r="AE23" s="348"/>
      <c r="AF23" s="348">
        <v>2</v>
      </c>
      <c r="AG23" s="348"/>
      <c r="AH23" s="348"/>
      <c r="AI23" s="348"/>
      <c r="AJ23" s="349">
        <f t="shared" si="0"/>
        <v>3</v>
      </c>
      <c r="AK23" s="350"/>
      <c r="AL23" s="351"/>
      <c r="AM23" s="352"/>
      <c r="AN23" s="353"/>
      <c r="AO23" s="354"/>
    </row>
    <row r="24" spans="1:41" ht="16.5" customHeight="1">
      <c r="A24" s="338">
        <f t="shared" si="1"/>
        <v>16</v>
      </c>
      <c r="B24" s="339" t="s">
        <v>226</v>
      </c>
      <c r="C24" s="340" t="str">
        <f>VLOOKUP(B24,'[1]HP_no 2014 (tham khao)'!$B$2:$C$257,2,0)</f>
        <v>Hóa học đại cương</v>
      </c>
      <c r="D24" s="341" t="s">
        <v>227</v>
      </c>
      <c r="E24" s="342">
        <f>VLOOKUP(B24,'[1]HP_no 2014 (tham khao)'!$B$1:$D$257,3,0)</f>
        <v>2</v>
      </c>
      <c r="F24" s="343"/>
      <c r="G24" s="343"/>
      <c r="H24" s="343"/>
      <c r="I24" s="343"/>
      <c r="J24" s="343"/>
      <c r="K24" s="343"/>
      <c r="L24" s="344"/>
      <c r="M24" s="344"/>
      <c r="N24" s="344"/>
      <c r="O24" s="344"/>
      <c r="P24" s="344"/>
      <c r="Q24" s="344"/>
      <c r="R24" s="344"/>
      <c r="S24" s="344"/>
      <c r="T24" s="345"/>
      <c r="U24" s="346"/>
      <c r="V24" s="346"/>
      <c r="W24" s="346"/>
      <c r="X24" s="346"/>
      <c r="Y24" s="346"/>
      <c r="Z24" s="346"/>
      <c r="AA24" s="347"/>
      <c r="AB24" s="348"/>
      <c r="AC24" s="348">
        <v>2</v>
      </c>
      <c r="AD24" s="348">
        <v>9</v>
      </c>
      <c r="AE24" s="348"/>
      <c r="AF24" s="348">
        <v>2</v>
      </c>
      <c r="AG24" s="348"/>
      <c r="AH24" s="348"/>
      <c r="AI24" s="348"/>
      <c r="AJ24" s="349">
        <f t="shared" si="0"/>
        <v>13</v>
      </c>
      <c r="AK24" s="350"/>
      <c r="AL24" s="351"/>
      <c r="AM24" s="358" t="s">
        <v>200</v>
      </c>
      <c r="AN24" s="353"/>
      <c r="AO24" s="354"/>
    </row>
    <row r="25" spans="1:41" ht="16.5" customHeight="1">
      <c r="A25" s="338">
        <f t="shared" si="1"/>
        <v>17</v>
      </c>
      <c r="B25" s="339" t="s">
        <v>201</v>
      </c>
      <c r="C25" s="340" t="s">
        <v>228</v>
      </c>
      <c r="D25" s="341" t="s">
        <v>229</v>
      </c>
      <c r="E25" s="342">
        <f>VLOOKUP(B25,'[1]HP_no 2014 (tham khao)'!$B$1:$D$257,3,0)</f>
        <v>2</v>
      </c>
      <c r="F25" s="343"/>
      <c r="G25" s="343"/>
      <c r="H25" s="343"/>
      <c r="I25" s="343"/>
      <c r="J25" s="343"/>
      <c r="K25" s="343"/>
      <c r="L25" s="344"/>
      <c r="M25" s="344"/>
      <c r="N25" s="344"/>
      <c r="O25" s="344"/>
      <c r="P25" s="344"/>
      <c r="Q25" s="344"/>
      <c r="R25" s="344"/>
      <c r="S25" s="344"/>
      <c r="T25" s="346"/>
      <c r="U25" s="346"/>
      <c r="V25" s="346"/>
      <c r="W25" s="346"/>
      <c r="X25" s="346"/>
      <c r="Y25" s="346"/>
      <c r="Z25" s="346"/>
      <c r="AA25" s="348">
        <v>2</v>
      </c>
      <c r="AB25" s="348"/>
      <c r="AC25" s="348">
        <v>3</v>
      </c>
      <c r="AD25" s="348"/>
      <c r="AE25" s="348"/>
      <c r="AF25" s="348"/>
      <c r="AG25" s="348">
        <v>1</v>
      </c>
      <c r="AH25" s="348"/>
      <c r="AI25" s="348"/>
      <c r="AJ25" s="349">
        <f t="shared" si="0"/>
        <v>6</v>
      </c>
      <c r="AK25" s="350"/>
      <c r="AL25" s="351"/>
      <c r="AM25" s="352"/>
      <c r="AN25" s="353"/>
      <c r="AO25" s="354"/>
    </row>
    <row r="26" spans="1:41" ht="16.5" customHeight="1">
      <c r="A26" s="338">
        <f t="shared" si="1"/>
        <v>18</v>
      </c>
      <c r="B26" s="339" t="s">
        <v>230</v>
      </c>
      <c r="C26" s="340" t="str">
        <f>VLOOKUP(B26,'[1]HP_no 2014 (tham khao)'!$B$2:$C$257,2,0)</f>
        <v>Giáo dục thể chất 2</v>
      </c>
      <c r="D26" s="341" t="s">
        <v>231</v>
      </c>
      <c r="E26" s="342">
        <f>VLOOKUP(B26,'[1]HP_no 2014 (tham khao)'!$B$1:$D$257,3,0)</f>
        <v>2</v>
      </c>
      <c r="F26" s="343"/>
      <c r="G26" s="343"/>
      <c r="H26" s="343"/>
      <c r="I26" s="343"/>
      <c r="J26" s="343"/>
      <c r="K26" s="343"/>
      <c r="L26" s="344"/>
      <c r="M26" s="344"/>
      <c r="N26" s="344"/>
      <c r="O26" s="344"/>
      <c r="P26" s="344"/>
      <c r="Q26" s="344"/>
      <c r="R26" s="344"/>
      <c r="S26" s="344"/>
      <c r="T26" s="346"/>
      <c r="U26" s="346"/>
      <c r="V26" s="346"/>
      <c r="W26" s="346"/>
      <c r="X26" s="346"/>
      <c r="Y26" s="346"/>
      <c r="Z26" s="346"/>
      <c r="AA26" s="348"/>
      <c r="AB26" s="348"/>
      <c r="AC26" s="348"/>
      <c r="AD26" s="348"/>
      <c r="AE26" s="348"/>
      <c r="AF26" s="348"/>
      <c r="AG26" s="348"/>
      <c r="AH26" s="348"/>
      <c r="AI26" s="348"/>
      <c r="AJ26" s="349">
        <f t="shared" si="0"/>
        <v>0</v>
      </c>
      <c r="AK26" s="350"/>
      <c r="AL26" s="351"/>
      <c r="AM26" s="352"/>
      <c r="AN26" s="353"/>
      <c r="AO26" s="354"/>
    </row>
    <row r="27" spans="1:41" s="372" customFormat="1" ht="16.5" customHeight="1">
      <c r="A27" s="365"/>
      <c r="B27" s="373"/>
      <c r="C27" s="374"/>
      <c r="D27" s="368" t="s">
        <v>232</v>
      </c>
      <c r="E27" s="342"/>
      <c r="F27" s="343"/>
      <c r="G27" s="343"/>
      <c r="H27" s="343"/>
      <c r="I27" s="343"/>
      <c r="J27" s="343"/>
      <c r="K27" s="343"/>
      <c r="L27" s="344"/>
      <c r="M27" s="344"/>
      <c r="N27" s="344"/>
      <c r="O27" s="344"/>
      <c r="P27" s="344"/>
      <c r="Q27" s="344"/>
      <c r="R27" s="344"/>
      <c r="S27" s="344"/>
      <c r="T27" s="346"/>
      <c r="U27" s="346"/>
      <c r="V27" s="346"/>
      <c r="W27" s="346"/>
      <c r="X27" s="346"/>
      <c r="Y27" s="346"/>
      <c r="Z27" s="346"/>
      <c r="AA27" s="348"/>
      <c r="AB27" s="348"/>
      <c r="AC27" s="348"/>
      <c r="AD27" s="348"/>
      <c r="AE27" s="348"/>
      <c r="AF27" s="348"/>
      <c r="AG27" s="348"/>
      <c r="AH27" s="348"/>
      <c r="AI27" s="348"/>
      <c r="AJ27" s="349">
        <f t="shared" si="0"/>
        <v>0</v>
      </c>
      <c r="AK27" s="369"/>
      <c r="AL27" s="370"/>
      <c r="AM27" s="352"/>
      <c r="AN27" s="353"/>
      <c r="AO27" s="371"/>
    </row>
    <row r="28" spans="1:41" ht="16.5" customHeight="1">
      <c r="A28" s="338">
        <v>19</v>
      </c>
      <c r="B28" s="339" t="s">
        <v>233</v>
      </c>
      <c r="C28" s="340" t="str">
        <f>VLOOKUP(B28,'[1]HP_no 2014 (tham khao)'!$B$2:$C$257,2,0)</f>
        <v>Tư tưởng Hồ Chí Minh</v>
      </c>
      <c r="D28" s="341" t="s">
        <v>234</v>
      </c>
      <c r="E28" s="342">
        <f>VLOOKUP(B28,'[1]HP_no 2014 (tham khao)'!$B$1:$D$257,3,0)</f>
        <v>2</v>
      </c>
      <c r="F28" s="343"/>
      <c r="G28" s="343"/>
      <c r="H28" s="343"/>
      <c r="I28" s="343"/>
      <c r="J28" s="343"/>
      <c r="K28" s="343"/>
      <c r="L28" s="344"/>
      <c r="M28" s="344"/>
      <c r="N28" s="344"/>
      <c r="O28" s="344"/>
      <c r="P28" s="344"/>
      <c r="Q28" s="344"/>
      <c r="R28" s="344"/>
      <c r="S28" s="344"/>
      <c r="T28" s="346"/>
      <c r="U28" s="346"/>
      <c r="V28" s="346"/>
      <c r="W28" s="346"/>
      <c r="X28" s="346"/>
      <c r="Y28" s="346"/>
      <c r="Z28" s="346"/>
      <c r="AA28" s="348"/>
      <c r="AB28" s="348"/>
      <c r="AC28" s="348"/>
      <c r="AD28" s="348"/>
      <c r="AE28" s="348"/>
      <c r="AF28" s="348"/>
      <c r="AG28" s="348"/>
      <c r="AH28" s="348"/>
      <c r="AI28" s="348"/>
      <c r="AJ28" s="349">
        <f t="shared" si="0"/>
        <v>0</v>
      </c>
      <c r="AK28" s="350"/>
      <c r="AL28" s="351"/>
      <c r="AM28" s="352"/>
      <c r="AN28" s="353"/>
      <c r="AO28" s="354"/>
    </row>
    <row r="29" spans="1:41" ht="16.5" customHeight="1">
      <c r="A29" s="338">
        <f t="shared" si="1"/>
        <v>20</v>
      </c>
      <c r="B29" s="339" t="s">
        <v>235</v>
      </c>
      <c r="C29" s="340" t="str">
        <f>VLOOKUP(B29,'[1]HP_no 2014 (tham khao)'!$B$2:$C$257,2,0)</f>
        <v>Kỹ năng GT và làm việc nhóm</v>
      </c>
      <c r="D29" s="341" t="s">
        <v>236</v>
      </c>
      <c r="E29" s="342">
        <f>VLOOKUP(B29,'[1]HP_no 2014 (tham khao)'!$B$1:$D$257,3,0)</f>
        <v>2</v>
      </c>
      <c r="F29" s="343"/>
      <c r="G29" s="343"/>
      <c r="H29" s="343"/>
      <c r="I29" s="343"/>
      <c r="J29" s="343"/>
      <c r="K29" s="343"/>
      <c r="L29" s="344"/>
      <c r="M29" s="344"/>
      <c r="N29" s="344"/>
      <c r="O29" s="344"/>
      <c r="P29" s="344"/>
      <c r="Q29" s="344"/>
      <c r="R29" s="344"/>
      <c r="S29" s="344"/>
      <c r="T29" s="346"/>
      <c r="U29" s="346"/>
      <c r="V29" s="346"/>
      <c r="W29" s="346"/>
      <c r="X29" s="346"/>
      <c r="Y29" s="346"/>
      <c r="Z29" s="346"/>
      <c r="AA29" s="348"/>
      <c r="AB29" s="348"/>
      <c r="AC29" s="348"/>
      <c r="AD29" s="348"/>
      <c r="AE29" s="348"/>
      <c r="AF29" s="348"/>
      <c r="AG29" s="348"/>
      <c r="AH29" s="348"/>
      <c r="AI29" s="348"/>
      <c r="AJ29" s="349">
        <f t="shared" si="0"/>
        <v>0</v>
      </c>
      <c r="AK29" s="350"/>
      <c r="AL29" s="351"/>
      <c r="AM29" s="352"/>
      <c r="AN29" s="353"/>
      <c r="AO29" s="354"/>
    </row>
    <row r="30" spans="1:41" ht="16.5" customHeight="1">
      <c r="A30" s="338">
        <f t="shared" si="1"/>
        <v>21</v>
      </c>
      <c r="B30" s="339" t="s">
        <v>237</v>
      </c>
      <c r="C30" s="340" t="str">
        <f>VLOOKUP(B30,'[1]HP_no 2014 (tham khao)'!$B$2:$C$257,2,0)</f>
        <v>Giải tích 2</v>
      </c>
      <c r="D30" s="355" t="s">
        <v>238</v>
      </c>
      <c r="E30" s="342">
        <f>VLOOKUP(B30,'[1]HP_no 2014 (tham khao)'!$B$1:$D$257,3,0)</f>
        <v>4</v>
      </c>
      <c r="F30" s="343"/>
      <c r="G30" s="343"/>
      <c r="H30" s="343"/>
      <c r="I30" s="343"/>
      <c r="J30" s="343"/>
      <c r="K30" s="343"/>
      <c r="L30" s="344"/>
      <c r="M30" s="344"/>
      <c r="N30" s="344"/>
      <c r="O30" s="344"/>
      <c r="P30" s="344"/>
      <c r="Q30" s="344"/>
      <c r="R30" s="344"/>
      <c r="S30" s="344"/>
      <c r="T30" s="346"/>
      <c r="U30" s="346"/>
      <c r="V30" s="346"/>
      <c r="W30" s="346"/>
      <c r="X30" s="346">
        <v>2</v>
      </c>
      <c r="Y30" s="346">
        <v>1</v>
      </c>
      <c r="Z30" s="346"/>
      <c r="AA30" s="348">
        <v>2</v>
      </c>
      <c r="AB30" s="348">
        <v>2</v>
      </c>
      <c r="AC30" s="348"/>
      <c r="AD30" s="348"/>
      <c r="AE30" s="348"/>
      <c r="AF30" s="348">
        <v>6</v>
      </c>
      <c r="AG30" s="348"/>
      <c r="AH30" s="348"/>
      <c r="AI30" s="348"/>
      <c r="AJ30" s="349">
        <f t="shared" si="0"/>
        <v>13</v>
      </c>
      <c r="AK30" s="350"/>
      <c r="AL30" s="351"/>
      <c r="AM30" s="358" t="s">
        <v>200</v>
      </c>
      <c r="AN30" s="353"/>
      <c r="AO30" s="354"/>
    </row>
    <row r="31" spans="1:41" ht="16.5" customHeight="1">
      <c r="A31" s="338">
        <f t="shared" si="1"/>
        <v>22</v>
      </c>
      <c r="B31" s="339" t="s">
        <v>239</v>
      </c>
      <c r="C31" s="340" t="str">
        <f>VLOOKUP(B31,'[1]HP_no 2014 (tham khao)'!$B$2:$C$257,2,0)</f>
        <v>Anh văn 3</v>
      </c>
      <c r="D31" s="341" t="s">
        <v>240</v>
      </c>
      <c r="E31" s="342">
        <f>VLOOKUP(B31,'[1]HP_no 2014 (tham khao)'!$B$1:$D$257,3,0)</f>
        <v>2</v>
      </c>
      <c r="F31" s="343"/>
      <c r="G31" s="343"/>
      <c r="H31" s="343"/>
      <c r="I31" s="343"/>
      <c r="J31" s="343"/>
      <c r="K31" s="343"/>
      <c r="L31" s="344"/>
      <c r="M31" s="344"/>
      <c r="N31" s="344"/>
      <c r="O31" s="344"/>
      <c r="P31" s="344"/>
      <c r="Q31" s="344"/>
      <c r="R31" s="344"/>
      <c r="S31" s="344"/>
      <c r="T31" s="346"/>
      <c r="U31" s="346"/>
      <c r="V31" s="346"/>
      <c r="W31" s="346"/>
      <c r="X31" s="346"/>
      <c r="Y31" s="346"/>
      <c r="Z31" s="346"/>
      <c r="AA31" s="348"/>
      <c r="AB31" s="348"/>
      <c r="AC31" s="348"/>
      <c r="AD31" s="348"/>
      <c r="AE31" s="348"/>
      <c r="AF31" s="348"/>
      <c r="AG31" s="348"/>
      <c r="AH31" s="348"/>
      <c r="AI31" s="348"/>
      <c r="AJ31" s="349">
        <f t="shared" si="0"/>
        <v>0</v>
      </c>
      <c r="AK31" s="350"/>
      <c r="AL31" s="351"/>
      <c r="AM31" s="352"/>
      <c r="AN31" s="353"/>
      <c r="AO31" s="354"/>
    </row>
    <row r="32" spans="1:41" ht="16.5" customHeight="1">
      <c r="A32" s="338">
        <f t="shared" si="1"/>
        <v>23</v>
      </c>
      <c r="B32" s="339" t="s">
        <v>241</v>
      </c>
      <c r="C32" s="340" t="str">
        <f>VLOOKUP(B32,'[1]HP_no 2014 (tham khao)'!$B$2:$C$257,2,0)</f>
        <v>Môi trường trong XD</v>
      </c>
      <c r="D32" s="341" t="s">
        <v>242</v>
      </c>
      <c r="E32" s="342">
        <f>VLOOKUP(B32,'[1]HP_no 2014 (tham khao)'!$B$1:$D$257,3,0)</f>
        <v>2</v>
      </c>
      <c r="F32" s="343"/>
      <c r="G32" s="343"/>
      <c r="H32" s="343"/>
      <c r="I32" s="343"/>
      <c r="J32" s="343"/>
      <c r="K32" s="343"/>
      <c r="L32" s="344"/>
      <c r="M32" s="344"/>
      <c r="N32" s="344"/>
      <c r="O32" s="344"/>
      <c r="P32" s="344"/>
      <c r="Q32" s="344"/>
      <c r="R32" s="344"/>
      <c r="S32" s="344"/>
      <c r="T32" s="346"/>
      <c r="U32" s="346"/>
      <c r="V32" s="346"/>
      <c r="W32" s="346"/>
      <c r="X32" s="346"/>
      <c r="Y32" s="346"/>
      <c r="Z32" s="346"/>
      <c r="AA32" s="348"/>
      <c r="AB32" s="348"/>
      <c r="AC32" s="348"/>
      <c r="AD32" s="348"/>
      <c r="AE32" s="348"/>
      <c r="AF32" s="348"/>
      <c r="AG32" s="348"/>
      <c r="AH32" s="348"/>
      <c r="AI32" s="348"/>
      <c r="AJ32" s="349">
        <f t="shared" si="0"/>
        <v>0</v>
      </c>
      <c r="AK32" s="350"/>
      <c r="AL32" s="351"/>
      <c r="AM32" s="352"/>
      <c r="AN32" s="353"/>
      <c r="AO32" s="354"/>
    </row>
    <row r="33" spans="1:41" ht="16.5" customHeight="1">
      <c r="A33" s="338">
        <f t="shared" si="1"/>
        <v>24</v>
      </c>
      <c r="B33" s="339" t="s">
        <v>243</v>
      </c>
      <c r="C33" s="375" t="str">
        <f>VLOOKUP(B33,'[1]HP_no 2014 (tham khao)'!$B$2:$C$257,2,0)</f>
        <v>Hình học họa hình</v>
      </c>
      <c r="D33" s="355" t="s">
        <v>244</v>
      </c>
      <c r="E33" s="342">
        <f>VLOOKUP(B33,'[1]HP_no 2014 (tham khao)'!$B$1:$D$257,3,0)</f>
        <v>3</v>
      </c>
      <c r="F33" s="343"/>
      <c r="G33" s="343"/>
      <c r="H33" s="343"/>
      <c r="I33" s="343"/>
      <c r="J33" s="343"/>
      <c r="K33" s="343"/>
      <c r="L33" s="344"/>
      <c r="M33" s="344"/>
      <c r="N33" s="344">
        <v>4</v>
      </c>
      <c r="O33" s="344">
        <v>4</v>
      </c>
      <c r="P33" s="344"/>
      <c r="Q33" s="344"/>
      <c r="R33" s="344"/>
      <c r="S33" s="344"/>
      <c r="T33" s="346"/>
      <c r="U33" s="346"/>
      <c r="V33" s="346">
        <v>9</v>
      </c>
      <c r="W33" s="346"/>
      <c r="X33" s="346"/>
      <c r="Y33" s="346">
        <v>1</v>
      </c>
      <c r="Z33" s="346"/>
      <c r="AA33" s="348">
        <v>7</v>
      </c>
      <c r="AB33" s="348">
        <v>7</v>
      </c>
      <c r="AC33" s="348">
        <v>4</v>
      </c>
      <c r="AD33" s="348">
        <v>11</v>
      </c>
      <c r="AE33" s="348"/>
      <c r="AF33" s="348">
        <v>7</v>
      </c>
      <c r="AG33" s="348">
        <v>3</v>
      </c>
      <c r="AH33" s="348"/>
      <c r="AI33" s="348"/>
      <c r="AJ33" s="349">
        <f t="shared" si="0"/>
        <v>57</v>
      </c>
      <c r="AK33" s="350"/>
      <c r="AL33" s="351"/>
      <c r="AM33" s="376" t="s">
        <v>245</v>
      </c>
      <c r="AN33" s="353"/>
      <c r="AO33" s="354"/>
    </row>
    <row r="34" spans="1:41" ht="16.5" customHeight="1">
      <c r="A34" s="338">
        <f t="shared" si="1"/>
        <v>25</v>
      </c>
      <c r="B34" s="339" t="s">
        <v>246</v>
      </c>
      <c r="C34" s="340" t="str">
        <f>VLOOKUP(B34,'[1]HP_no 2014 (tham khao)'!$B$2:$C$257,2,0)</f>
        <v>Cơ học cơ sở 1</v>
      </c>
      <c r="D34" s="341" t="s">
        <v>247</v>
      </c>
      <c r="E34" s="342">
        <f>VLOOKUP(B34,'[1]HP_no 2014 (tham khao)'!$B$1:$D$257,3,0)</f>
        <v>3</v>
      </c>
      <c r="F34" s="343"/>
      <c r="G34" s="343"/>
      <c r="H34" s="343"/>
      <c r="I34" s="343"/>
      <c r="J34" s="343"/>
      <c r="K34" s="343"/>
      <c r="L34" s="344"/>
      <c r="M34" s="344"/>
      <c r="N34" s="344"/>
      <c r="O34" s="344"/>
      <c r="P34" s="344"/>
      <c r="Q34" s="344"/>
      <c r="R34" s="344"/>
      <c r="S34" s="344"/>
      <c r="T34" s="346"/>
      <c r="U34" s="346"/>
      <c r="V34" s="346"/>
      <c r="W34" s="346"/>
      <c r="X34" s="346"/>
      <c r="Y34" s="346">
        <v>1</v>
      </c>
      <c r="Z34" s="346"/>
      <c r="AA34" s="348">
        <v>1</v>
      </c>
      <c r="AB34" s="348">
        <v>2</v>
      </c>
      <c r="AC34" s="348">
        <v>1</v>
      </c>
      <c r="AD34" s="348"/>
      <c r="AE34" s="348"/>
      <c r="AF34" s="348">
        <v>1</v>
      </c>
      <c r="AG34" s="348">
        <v>3</v>
      </c>
      <c r="AH34" s="348"/>
      <c r="AI34" s="348"/>
      <c r="AJ34" s="349">
        <f t="shared" si="0"/>
        <v>9</v>
      </c>
      <c r="AK34" s="350"/>
      <c r="AL34" s="351"/>
      <c r="AM34" s="352"/>
      <c r="AN34" s="353"/>
      <c r="AO34" s="354"/>
    </row>
    <row r="35" spans="1:41" ht="16.5" customHeight="1">
      <c r="A35" s="338">
        <f t="shared" si="1"/>
        <v>26</v>
      </c>
      <c r="B35" s="339" t="s">
        <v>248</v>
      </c>
      <c r="C35" s="375" t="str">
        <f>VLOOKUP(B35,'[1]HP_no 2014 (tham khao)'!$B$2:$C$257,2,0)</f>
        <v>Kỹ thuật điện</v>
      </c>
      <c r="D35" s="355" t="s">
        <v>249</v>
      </c>
      <c r="E35" s="342">
        <f>VLOOKUP(B35,'[1]HP_no 2014 (tham khao)'!$B$1:$D$257,3,0)</f>
        <v>2</v>
      </c>
      <c r="F35" s="343"/>
      <c r="G35" s="343"/>
      <c r="H35" s="343"/>
      <c r="I35" s="343"/>
      <c r="J35" s="343"/>
      <c r="K35" s="343"/>
      <c r="L35" s="344"/>
      <c r="M35" s="344"/>
      <c r="N35" s="344"/>
      <c r="O35" s="344"/>
      <c r="P35" s="344"/>
      <c r="Q35" s="344"/>
      <c r="R35" s="344"/>
      <c r="S35" s="344"/>
      <c r="T35" s="346"/>
      <c r="U35" s="346"/>
      <c r="V35" s="346"/>
      <c r="W35" s="346"/>
      <c r="X35" s="346"/>
      <c r="Y35" s="346">
        <v>1</v>
      </c>
      <c r="Z35" s="346"/>
      <c r="AA35" s="348"/>
      <c r="AB35" s="348">
        <v>3</v>
      </c>
      <c r="AC35" s="348"/>
      <c r="AD35" s="348"/>
      <c r="AE35" s="348"/>
      <c r="AF35" s="348">
        <v>7</v>
      </c>
      <c r="AG35" s="348">
        <v>9</v>
      </c>
      <c r="AH35" s="348"/>
      <c r="AI35" s="348"/>
      <c r="AJ35" s="349">
        <f t="shared" si="0"/>
        <v>20</v>
      </c>
      <c r="AK35" s="350"/>
      <c r="AL35" s="351"/>
      <c r="AM35" s="376" t="s">
        <v>250</v>
      </c>
      <c r="AN35" s="353" t="s">
        <v>251</v>
      </c>
      <c r="AO35" s="354"/>
    </row>
    <row r="36" spans="1:41" ht="16.5" customHeight="1">
      <c r="A36" s="338">
        <f t="shared" si="1"/>
        <v>27</v>
      </c>
      <c r="B36" s="339" t="s">
        <v>252</v>
      </c>
      <c r="C36" s="340" t="str">
        <f>VLOOKUP(B36,'[1]HP_no 2014 (tham khao)'!$B$2:$C$257,2,0)</f>
        <v>Giáo dục thể chất 3</v>
      </c>
      <c r="D36" s="341" t="s">
        <v>253</v>
      </c>
      <c r="E36" s="342">
        <f>VLOOKUP(B36,'[1]HP_no 2014 (tham khao)'!$B$1:$D$257,3,0)</f>
        <v>2</v>
      </c>
      <c r="F36" s="377"/>
      <c r="G36" s="343"/>
      <c r="H36" s="343"/>
      <c r="I36" s="343"/>
      <c r="J36" s="343"/>
      <c r="K36" s="343"/>
      <c r="L36" s="344"/>
      <c r="M36" s="344"/>
      <c r="N36" s="344"/>
      <c r="O36" s="344"/>
      <c r="P36" s="344"/>
      <c r="Q36" s="344"/>
      <c r="R36" s="344"/>
      <c r="S36" s="344"/>
      <c r="T36" s="346"/>
      <c r="U36" s="346"/>
      <c r="V36" s="346"/>
      <c r="W36" s="346"/>
      <c r="X36" s="346"/>
      <c r="Y36" s="346"/>
      <c r="Z36" s="346"/>
      <c r="AA36" s="348"/>
      <c r="AB36" s="348"/>
      <c r="AC36" s="348"/>
      <c r="AD36" s="348"/>
      <c r="AE36" s="348"/>
      <c r="AF36" s="348"/>
      <c r="AG36" s="348"/>
      <c r="AH36" s="348"/>
      <c r="AI36" s="348"/>
      <c r="AJ36" s="349">
        <f t="shared" si="0"/>
        <v>0</v>
      </c>
      <c r="AK36" s="350"/>
      <c r="AL36" s="351"/>
      <c r="AM36" s="352"/>
      <c r="AN36" s="353"/>
      <c r="AO36" s="354"/>
    </row>
    <row r="37" spans="1:41" ht="16.5" customHeight="1">
      <c r="A37" s="338"/>
      <c r="B37" s="339"/>
      <c r="C37" s="340"/>
      <c r="D37" s="378" t="s">
        <v>254</v>
      </c>
      <c r="E37" s="342"/>
      <c r="F37" s="377"/>
      <c r="G37" s="343"/>
      <c r="H37" s="343"/>
      <c r="I37" s="343"/>
      <c r="J37" s="343"/>
      <c r="K37" s="343"/>
      <c r="L37" s="344"/>
      <c r="M37" s="344"/>
      <c r="N37" s="344"/>
      <c r="O37" s="344"/>
      <c r="P37" s="344"/>
      <c r="Q37" s="344"/>
      <c r="R37" s="344"/>
      <c r="S37" s="344"/>
      <c r="T37" s="346"/>
      <c r="U37" s="346"/>
      <c r="V37" s="346"/>
      <c r="W37" s="346"/>
      <c r="X37" s="346"/>
      <c r="Y37" s="346"/>
      <c r="Z37" s="346"/>
      <c r="AA37" s="348"/>
      <c r="AB37" s="348"/>
      <c r="AC37" s="348"/>
      <c r="AD37" s="348"/>
      <c r="AE37" s="348"/>
      <c r="AF37" s="348"/>
      <c r="AG37" s="348"/>
      <c r="AH37" s="348"/>
      <c r="AI37" s="348"/>
      <c r="AJ37" s="349">
        <f t="shared" si="0"/>
        <v>0</v>
      </c>
      <c r="AK37" s="350"/>
      <c r="AL37" s="351"/>
      <c r="AM37" s="352"/>
      <c r="AN37" s="353"/>
      <c r="AO37" s="354"/>
    </row>
    <row r="38" spans="1:41" ht="16.5" customHeight="1">
      <c r="A38" s="338">
        <v>28</v>
      </c>
      <c r="B38" s="339" t="s">
        <v>255</v>
      </c>
      <c r="C38" s="340" t="str">
        <f>VLOOKUP(B38,'[1]HP_no 2014 (tham khao)'!$B$2:$C$257,2,0)</f>
        <v>Đường lối CM của ĐCSVN</v>
      </c>
      <c r="D38" s="341" t="s">
        <v>256</v>
      </c>
      <c r="E38" s="342">
        <f>VLOOKUP(B38,'[1]HP_no 2014 (tham khao)'!$B$1:$D$257,3,0)</f>
        <v>3</v>
      </c>
      <c r="F38" s="343"/>
      <c r="G38" s="343"/>
      <c r="H38" s="343"/>
      <c r="I38" s="343"/>
      <c r="J38" s="343"/>
      <c r="K38" s="343"/>
      <c r="L38" s="344"/>
      <c r="M38" s="344"/>
      <c r="N38" s="344">
        <v>8</v>
      </c>
      <c r="O38" s="344"/>
      <c r="P38" s="344"/>
      <c r="Q38" s="344"/>
      <c r="R38" s="344"/>
      <c r="S38" s="344"/>
      <c r="T38" s="346"/>
      <c r="U38" s="346"/>
      <c r="V38" s="346"/>
      <c r="W38" s="346"/>
      <c r="X38" s="346"/>
      <c r="Y38" s="346"/>
      <c r="Z38" s="346"/>
      <c r="AA38" s="348"/>
      <c r="AB38" s="348"/>
      <c r="AC38" s="348"/>
      <c r="AD38" s="348"/>
      <c r="AE38" s="348"/>
      <c r="AF38" s="348"/>
      <c r="AG38" s="348"/>
      <c r="AH38" s="348"/>
      <c r="AI38" s="348"/>
      <c r="AJ38" s="349">
        <f t="shared" si="0"/>
        <v>8</v>
      </c>
      <c r="AK38" s="350"/>
      <c r="AL38" s="351"/>
      <c r="AM38" s="352"/>
      <c r="AN38" s="379"/>
      <c r="AO38" s="354"/>
    </row>
    <row r="39" spans="1:41" ht="16.5" customHeight="1">
      <c r="A39" s="338">
        <f t="shared" si="1"/>
        <v>29</v>
      </c>
      <c r="B39" s="339" t="s">
        <v>257</v>
      </c>
      <c r="C39" s="340" t="str">
        <f>VLOOKUP(B39,'[1]HP_no 2014 (tham khao)'!$B$2:$C$257,2,0)</f>
        <v>Xác xuất thống kê</v>
      </c>
      <c r="D39" s="355" t="s">
        <v>258</v>
      </c>
      <c r="E39" s="342">
        <f>VLOOKUP(B39,'[1]HP_no 2014 (tham khao)'!$B$1:$D$257,3,0)</f>
        <v>2</v>
      </c>
      <c r="F39" s="343"/>
      <c r="G39" s="343"/>
      <c r="H39" s="343"/>
      <c r="I39" s="343"/>
      <c r="J39" s="343"/>
      <c r="K39" s="343"/>
      <c r="L39" s="344"/>
      <c r="M39" s="344"/>
      <c r="N39" s="344"/>
      <c r="O39" s="344"/>
      <c r="P39" s="344"/>
      <c r="Q39" s="344"/>
      <c r="R39" s="344"/>
      <c r="S39" s="344"/>
      <c r="T39" s="346"/>
      <c r="U39" s="346"/>
      <c r="V39" s="346"/>
      <c r="W39" s="346"/>
      <c r="X39" s="346"/>
      <c r="Y39" s="346"/>
      <c r="Z39" s="346"/>
      <c r="AA39" s="348">
        <v>4</v>
      </c>
      <c r="AB39" s="348"/>
      <c r="AC39" s="348"/>
      <c r="AD39" s="348">
        <v>7</v>
      </c>
      <c r="AE39" s="348"/>
      <c r="AF39" s="348">
        <v>6</v>
      </c>
      <c r="AG39" s="348"/>
      <c r="AH39" s="348"/>
      <c r="AI39" s="348"/>
      <c r="AJ39" s="349">
        <f t="shared" si="0"/>
        <v>17</v>
      </c>
      <c r="AK39" s="350"/>
      <c r="AL39" s="351"/>
      <c r="AM39" s="358" t="s">
        <v>200</v>
      </c>
      <c r="AN39" s="353"/>
      <c r="AO39" s="354"/>
    </row>
    <row r="40" spans="1:41" ht="16.5" customHeight="1">
      <c r="A40" s="338">
        <f t="shared" si="1"/>
        <v>30</v>
      </c>
      <c r="B40" s="339" t="s">
        <v>259</v>
      </c>
      <c r="C40" s="340" t="str">
        <f>VLOOKUP(B40,'[1]HP_no 2014 (tham khao)'!$B$2:$C$257,2,0)</f>
        <v>Anh văn chuyên ngành XD</v>
      </c>
      <c r="D40" s="341" t="s">
        <v>260</v>
      </c>
      <c r="E40" s="342">
        <f>VLOOKUP(B40,'[1]HP_no 2014 (tham khao)'!$B$1:$D$257,3,0)</f>
        <v>2</v>
      </c>
      <c r="F40" s="343"/>
      <c r="G40" s="343"/>
      <c r="H40" s="343"/>
      <c r="I40" s="343"/>
      <c r="J40" s="343"/>
      <c r="K40" s="343"/>
      <c r="L40" s="344"/>
      <c r="M40" s="344"/>
      <c r="N40" s="344"/>
      <c r="O40" s="344"/>
      <c r="P40" s="344"/>
      <c r="Q40" s="344"/>
      <c r="R40" s="344"/>
      <c r="S40" s="344"/>
      <c r="T40" s="346"/>
      <c r="U40" s="346"/>
      <c r="V40" s="346"/>
      <c r="W40" s="346"/>
      <c r="X40" s="346">
        <v>1</v>
      </c>
      <c r="Y40" s="346"/>
      <c r="Z40" s="346"/>
      <c r="AA40" s="348"/>
      <c r="AB40" s="348"/>
      <c r="AC40" s="348"/>
      <c r="AD40" s="348"/>
      <c r="AE40" s="348"/>
      <c r="AF40" s="348"/>
      <c r="AG40" s="348"/>
      <c r="AH40" s="348"/>
      <c r="AI40" s="348"/>
      <c r="AJ40" s="349">
        <f t="shared" si="0"/>
        <v>1</v>
      </c>
      <c r="AK40" s="350"/>
      <c r="AL40" s="351"/>
      <c r="AM40" s="352"/>
      <c r="AN40" s="353"/>
      <c r="AO40" s="354"/>
    </row>
    <row r="41" spans="1:41" ht="16.5" customHeight="1">
      <c r="A41" s="338">
        <f t="shared" si="1"/>
        <v>31</v>
      </c>
      <c r="B41" s="339" t="s">
        <v>96</v>
      </c>
      <c r="C41" s="375" t="str">
        <f>VLOOKUP(B41,'[1]HP_no 2014 (tham khao)'!$B$2:$C$257,2,0)</f>
        <v>Cơ học cơ sở 2</v>
      </c>
      <c r="D41" s="355" t="s">
        <v>95</v>
      </c>
      <c r="E41" s="342">
        <f>VLOOKUP(B41,'[1]HP_no 2014 (tham khao)'!$B$1:$D$257,3,0)</f>
        <v>2</v>
      </c>
      <c r="F41" s="343"/>
      <c r="G41" s="343"/>
      <c r="H41" s="343"/>
      <c r="I41" s="343"/>
      <c r="J41" s="343"/>
      <c r="K41" s="343"/>
      <c r="L41" s="344"/>
      <c r="M41" s="344"/>
      <c r="N41" s="344"/>
      <c r="O41" s="344"/>
      <c r="P41" s="344"/>
      <c r="Q41" s="344"/>
      <c r="R41" s="344"/>
      <c r="S41" s="344"/>
      <c r="T41" s="346"/>
      <c r="U41" s="346"/>
      <c r="V41" s="346">
        <v>5</v>
      </c>
      <c r="W41" s="346"/>
      <c r="X41" s="346"/>
      <c r="Y41" s="346"/>
      <c r="Z41" s="346"/>
      <c r="AA41" s="348">
        <v>6</v>
      </c>
      <c r="AB41" s="348">
        <v>4</v>
      </c>
      <c r="AC41" s="348">
        <v>2</v>
      </c>
      <c r="AD41" s="348">
        <v>5</v>
      </c>
      <c r="AE41" s="348"/>
      <c r="AF41" s="348">
        <v>4</v>
      </c>
      <c r="AG41" s="348">
        <v>6</v>
      </c>
      <c r="AH41" s="348"/>
      <c r="AI41" s="348"/>
      <c r="AJ41" s="349">
        <f t="shared" si="0"/>
        <v>32</v>
      </c>
      <c r="AK41" s="350"/>
      <c r="AL41" s="351"/>
      <c r="AM41" s="376" t="s">
        <v>250</v>
      </c>
      <c r="AN41" s="353" t="s">
        <v>261</v>
      </c>
      <c r="AO41" s="354"/>
    </row>
    <row r="42" spans="1:41" ht="16.5" customHeight="1">
      <c r="A42" s="338">
        <f t="shared" si="1"/>
        <v>32</v>
      </c>
      <c r="B42" s="339" t="s">
        <v>262</v>
      </c>
      <c r="C42" s="375" t="str">
        <f>VLOOKUP(B42,'[1]HP_no 2014 (tham khao)'!$B$2:$C$257,2,0)</f>
        <v>Thủy lực</v>
      </c>
      <c r="D42" s="355" t="s">
        <v>263</v>
      </c>
      <c r="E42" s="342">
        <f>VLOOKUP(B42,'[1]HP_no 2014 (tham khao)'!$B$1:$D$257,3,0)</f>
        <v>2</v>
      </c>
      <c r="F42" s="343"/>
      <c r="G42" s="343"/>
      <c r="H42" s="343"/>
      <c r="I42" s="343"/>
      <c r="J42" s="343"/>
      <c r="K42" s="343"/>
      <c r="L42" s="344"/>
      <c r="M42" s="344"/>
      <c r="N42" s="344">
        <v>3</v>
      </c>
      <c r="O42" s="344"/>
      <c r="P42" s="344"/>
      <c r="Q42" s="344">
        <v>2</v>
      </c>
      <c r="R42" s="344"/>
      <c r="S42" s="344"/>
      <c r="T42" s="346"/>
      <c r="U42" s="346"/>
      <c r="V42" s="346"/>
      <c r="W42" s="346"/>
      <c r="X42" s="346"/>
      <c r="Y42" s="346"/>
      <c r="Z42" s="346"/>
      <c r="AA42" s="348"/>
      <c r="AB42" s="348"/>
      <c r="AC42" s="348">
        <v>4</v>
      </c>
      <c r="AD42" s="348">
        <v>7</v>
      </c>
      <c r="AE42" s="348"/>
      <c r="AF42" s="348">
        <v>3</v>
      </c>
      <c r="AG42" s="348">
        <v>4</v>
      </c>
      <c r="AH42" s="348"/>
      <c r="AI42" s="348">
        <v>5</v>
      </c>
      <c r="AJ42" s="349">
        <f t="shared" si="0"/>
        <v>28</v>
      </c>
      <c r="AK42" s="350"/>
      <c r="AL42" s="351"/>
      <c r="AM42" s="376" t="s">
        <v>250</v>
      </c>
      <c r="AN42" s="353"/>
      <c r="AO42" s="354"/>
    </row>
    <row r="43" spans="1:41" ht="16.5" customHeight="1">
      <c r="A43" s="338">
        <f t="shared" si="1"/>
        <v>33</v>
      </c>
      <c r="B43" s="339" t="s">
        <v>51</v>
      </c>
      <c r="C43" s="375" t="str">
        <f>VLOOKUP(B43,'[1]HP_no 2014 (tham khao)'!$B$2:$C$257,2,0)</f>
        <v>Sức bền vật liệu 1</v>
      </c>
      <c r="D43" s="355" t="s">
        <v>264</v>
      </c>
      <c r="E43" s="342">
        <f>VLOOKUP(B43,'[1]HP_no 2014 (tham khao)'!$B$1:$D$257,3,0)</f>
        <v>3</v>
      </c>
      <c r="F43" s="343"/>
      <c r="G43" s="343"/>
      <c r="H43" s="343"/>
      <c r="I43" s="343"/>
      <c r="J43" s="343"/>
      <c r="K43" s="343"/>
      <c r="L43" s="344"/>
      <c r="M43" s="344"/>
      <c r="N43" s="344">
        <v>5</v>
      </c>
      <c r="O43" s="344"/>
      <c r="P43" s="344"/>
      <c r="Q43" s="344"/>
      <c r="R43" s="344"/>
      <c r="S43" s="344"/>
      <c r="T43" s="346"/>
      <c r="U43" s="346"/>
      <c r="V43" s="346"/>
      <c r="W43" s="346"/>
      <c r="X43" s="346">
        <v>4</v>
      </c>
      <c r="Y43" s="346">
        <v>2</v>
      </c>
      <c r="Z43" s="346"/>
      <c r="AA43" s="348">
        <v>16</v>
      </c>
      <c r="AB43" s="348">
        <v>31</v>
      </c>
      <c r="AC43" s="348">
        <v>9</v>
      </c>
      <c r="AD43" s="348">
        <v>9</v>
      </c>
      <c r="AE43" s="348"/>
      <c r="AF43" s="348">
        <v>10</v>
      </c>
      <c r="AG43" s="348">
        <v>5</v>
      </c>
      <c r="AH43" s="348"/>
      <c r="AI43" s="348"/>
      <c r="AJ43" s="349">
        <f t="shared" si="0"/>
        <v>91</v>
      </c>
      <c r="AK43" s="350"/>
      <c r="AL43" s="351"/>
      <c r="AM43" s="376" t="s">
        <v>265</v>
      </c>
      <c r="AN43" s="353" t="s">
        <v>266</v>
      </c>
      <c r="AO43" s="354"/>
    </row>
    <row r="44" spans="1:41" ht="16.5" customHeight="1">
      <c r="A44" s="338">
        <f t="shared" si="1"/>
        <v>34</v>
      </c>
      <c r="B44" s="339" t="s">
        <v>267</v>
      </c>
      <c r="C44" s="340" t="str">
        <f>VLOOKUP(B44,'[1]HP_no 2014 (tham khao)'!$B$2:$C$257,2,0)</f>
        <v>Vẽ kỹ thuật</v>
      </c>
      <c r="D44" s="341" t="s">
        <v>268</v>
      </c>
      <c r="E44" s="342">
        <f>VLOOKUP(B44,'[1]HP_no 2014 (tham khao)'!$B$1:$D$257,3,0)</f>
        <v>2</v>
      </c>
      <c r="F44" s="343"/>
      <c r="G44" s="343"/>
      <c r="H44" s="343"/>
      <c r="I44" s="343"/>
      <c r="J44" s="343"/>
      <c r="K44" s="343"/>
      <c r="L44" s="344"/>
      <c r="M44" s="344"/>
      <c r="N44" s="344"/>
      <c r="O44" s="344"/>
      <c r="P44" s="344"/>
      <c r="Q44" s="344"/>
      <c r="R44" s="344"/>
      <c r="S44" s="344"/>
      <c r="T44" s="346"/>
      <c r="U44" s="346"/>
      <c r="V44" s="346">
        <v>6</v>
      </c>
      <c r="W44" s="346"/>
      <c r="X44" s="346">
        <v>2</v>
      </c>
      <c r="Y44" s="346">
        <v>5</v>
      </c>
      <c r="Z44" s="346"/>
      <c r="AA44" s="348"/>
      <c r="AB44" s="348"/>
      <c r="AC44" s="348"/>
      <c r="AD44" s="348"/>
      <c r="AE44" s="348"/>
      <c r="AF44" s="348"/>
      <c r="AG44" s="348"/>
      <c r="AH44" s="348"/>
      <c r="AI44" s="348"/>
      <c r="AJ44" s="349">
        <f t="shared" si="0"/>
        <v>13</v>
      </c>
      <c r="AK44" s="350"/>
      <c r="AL44" s="351"/>
      <c r="AM44" s="358" t="s">
        <v>200</v>
      </c>
      <c r="AN44" s="353"/>
      <c r="AO44" s="380"/>
    </row>
    <row r="45" spans="1:41" ht="16.5" customHeight="1">
      <c r="A45" s="338">
        <f t="shared" si="1"/>
        <v>35</v>
      </c>
      <c r="B45" s="339" t="s">
        <v>269</v>
      </c>
      <c r="C45" s="340" t="str">
        <f>VLOOKUP(B45,'[1]HP_no 2014 (tham khao)'!$B$2:$C$257,2,0)</f>
        <v>Trắc địa</v>
      </c>
      <c r="D45" s="341" t="s">
        <v>270</v>
      </c>
      <c r="E45" s="342">
        <f>VLOOKUP(B45,'[1]HP_no 2014 (tham khao)'!$B$1:$D$257,3,0)</f>
        <v>3</v>
      </c>
      <c r="F45" s="343"/>
      <c r="G45" s="343"/>
      <c r="H45" s="343"/>
      <c r="I45" s="343"/>
      <c r="J45" s="343"/>
      <c r="K45" s="343"/>
      <c r="L45" s="344"/>
      <c r="M45" s="344"/>
      <c r="N45" s="344">
        <v>1</v>
      </c>
      <c r="O45" s="344"/>
      <c r="P45" s="344"/>
      <c r="Q45" s="344"/>
      <c r="R45" s="344"/>
      <c r="S45" s="344"/>
      <c r="T45" s="346"/>
      <c r="U45" s="346"/>
      <c r="V45" s="346"/>
      <c r="W45" s="346"/>
      <c r="X45" s="346"/>
      <c r="Y45" s="346"/>
      <c r="Z45" s="346"/>
      <c r="AA45" s="348"/>
      <c r="AB45" s="348"/>
      <c r="AC45" s="348"/>
      <c r="AD45" s="348"/>
      <c r="AE45" s="348"/>
      <c r="AF45" s="348"/>
      <c r="AG45" s="348"/>
      <c r="AH45" s="348"/>
      <c r="AI45" s="348"/>
      <c r="AJ45" s="349">
        <f t="shared" si="0"/>
        <v>1</v>
      </c>
      <c r="AK45" s="350"/>
      <c r="AL45" s="351"/>
      <c r="AM45" s="352"/>
      <c r="AN45" s="353"/>
      <c r="AO45" s="354"/>
    </row>
    <row r="46" spans="1:41" ht="16.5" customHeight="1">
      <c r="A46" s="338">
        <f t="shared" si="1"/>
        <v>36</v>
      </c>
      <c r="B46" s="339" t="s">
        <v>271</v>
      </c>
      <c r="C46" s="340" t="str">
        <f>VLOOKUP(B46,'[1]HP_no 2014 (tham khao)'!$B$2:$C$257,2,0)</f>
        <v>Thực tập trắc địa</v>
      </c>
      <c r="D46" s="341" t="s">
        <v>272</v>
      </c>
      <c r="E46" s="342">
        <f>VLOOKUP(B46,'[1]HP_no 2014 (tham khao)'!$B$1:$D$257,3,0)</f>
        <v>1</v>
      </c>
      <c r="F46" s="343"/>
      <c r="G46" s="343"/>
      <c r="H46" s="343"/>
      <c r="I46" s="343"/>
      <c r="J46" s="343"/>
      <c r="K46" s="343"/>
      <c r="L46" s="344"/>
      <c r="M46" s="344"/>
      <c r="N46" s="344"/>
      <c r="O46" s="344"/>
      <c r="P46" s="344"/>
      <c r="Q46" s="344"/>
      <c r="R46" s="344"/>
      <c r="S46" s="344"/>
      <c r="T46" s="346"/>
      <c r="U46" s="346"/>
      <c r="V46" s="346"/>
      <c r="W46" s="346"/>
      <c r="X46" s="346"/>
      <c r="Y46" s="346"/>
      <c r="Z46" s="346"/>
      <c r="AA46" s="348"/>
      <c r="AB46" s="348"/>
      <c r="AC46" s="348"/>
      <c r="AD46" s="348"/>
      <c r="AE46" s="348"/>
      <c r="AF46" s="348"/>
      <c r="AG46" s="348"/>
      <c r="AH46" s="348"/>
      <c r="AI46" s="348"/>
      <c r="AJ46" s="349">
        <f t="shared" si="0"/>
        <v>0</v>
      </c>
      <c r="AK46" s="350"/>
      <c r="AL46" s="351"/>
      <c r="AM46" s="352"/>
      <c r="AN46" s="353"/>
      <c r="AO46" s="354"/>
    </row>
    <row r="47" spans="1:41" s="387" customFormat="1" ht="16.5" customHeight="1">
      <c r="A47" s="381"/>
      <c r="B47" s="382"/>
      <c r="C47" s="340"/>
      <c r="D47" s="378" t="s">
        <v>273</v>
      </c>
      <c r="E47" s="342"/>
      <c r="F47" s="343"/>
      <c r="G47" s="343"/>
      <c r="H47" s="343"/>
      <c r="I47" s="343"/>
      <c r="J47" s="343"/>
      <c r="K47" s="343"/>
      <c r="L47" s="344"/>
      <c r="M47" s="344"/>
      <c r="N47" s="344"/>
      <c r="O47" s="344"/>
      <c r="P47" s="344"/>
      <c r="Q47" s="344"/>
      <c r="R47" s="344"/>
      <c r="S47" s="344"/>
      <c r="T47" s="346"/>
      <c r="U47" s="346"/>
      <c r="V47" s="346"/>
      <c r="W47" s="346"/>
      <c r="X47" s="346"/>
      <c r="Y47" s="346"/>
      <c r="Z47" s="346"/>
      <c r="AA47" s="348"/>
      <c r="AB47" s="348"/>
      <c r="AC47" s="348"/>
      <c r="AD47" s="348"/>
      <c r="AE47" s="348"/>
      <c r="AF47" s="348"/>
      <c r="AG47" s="348"/>
      <c r="AH47" s="348"/>
      <c r="AI47" s="348"/>
      <c r="AJ47" s="349">
        <f t="shared" si="0"/>
        <v>0</v>
      </c>
      <c r="AK47" s="383"/>
      <c r="AL47" s="383"/>
      <c r="AM47" s="384"/>
      <c r="AN47" s="385"/>
      <c r="AO47" s="386"/>
    </row>
    <row r="48" spans="1:41" ht="16.5" customHeight="1">
      <c r="A48" s="338">
        <v>37</v>
      </c>
      <c r="B48" s="388" t="s">
        <v>91</v>
      </c>
      <c r="C48" s="340" t="str">
        <f>VLOOKUP(B48,'[1]HP_no 2014 (tham khao)'!$B$2:$C$257,2,0)</f>
        <v>Sức bền vật liệu 2</v>
      </c>
      <c r="D48" s="355" t="s">
        <v>102</v>
      </c>
      <c r="E48" s="342">
        <f>VLOOKUP(B48,'[1]HP_no 2014 (tham khao)'!$B$1:$D$257,3,0)</f>
        <v>2</v>
      </c>
      <c r="F48" s="343"/>
      <c r="G48" s="343"/>
      <c r="H48" s="343"/>
      <c r="I48" s="343"/>
      <c r="J48" s="343"/>
      <c r="K48" s="343"/>
      <c r="L48" s="344"/>
      <c r="M48" s="344"/>
      <c r="N48" s="344">
        <v>5</v>
      </c>
      <c r="O48" s="344">
        <v>9</v>
      </c>
      <c r="P48" s="344"/>
      <c r="Q48" s="344">
        <v>2</v>
      </c>
      <c r="R48" s="344"/>
      <c r="S48" s="344"/>
      <c r="T48" s="346"/>
      <c r="U48" s="346">
        <v>3</v>
      </c>
      <c r="V48" s="346"/>
      <c r="W48" s="346"/>
      <c r="X48" s="346">
        <v>10</v>
      </c>
      <c r="Y48" s="346">
        <v>5</v>
      </c>
      <c r="Z48" s="346"/>
      <c r="AA48" s="348"/>
      <c r="AB48" s="348"/>
      <c r="AC48" s="348"/>
      <c r="AD48" s="348"/>
      <c r="AE48" s="348"/>
      <c r="AF48" s="348"/>
      <c r="AG48" s="348">
        <v>2</v>
      </c>
      <c r="AH48" s="348"/>
      <c r="AI48" s="348">
        <v>2</v>
      </c>
      <c r="AJ48" s="349">
        <f t="shared" si="0"/>
        <v>38</v>
      </c>
      <c r="AK48" s="350"/>
      <c r="AL48" s="351"/>
      <c r="AM48" s="376" t="s">
        <v>250</v>
      </c>
      <c r="AN48" s="353" t="s">
        <v>274</v>
      </c>
      <c r="AO48" s="354"/>
    </row>
    <row r="49" spans="1:41" ht="16.5" customHeight="1">
      <c r="A49" s="338">
        <f aca="true" t="shared" si="2" ref="A49:A83">A48+1</f>
        <v>38</v>
      </c>
      <c r="B49" s="388" t="s">
        <v>66</v>
      </c>
      <c r="C49" s="340" t="str">
        <f>VLOOKUP(B49,'[1]HP_no 2014 (tham khao)'!$B$2:$C$257,2,0)</f>
        <v>Cơ học kết cấu 1</v>
      </c>
      <c r="D49" s="355" t="s">
        <v>275</v>
      </c>
      <c r="E49" s="342">
        <f>VLOOKUP(B49,'[1]HP_no 2014 (tham khao)'!$B$1:$D$257,3,0)</f>
        <v>3</v>
      </c>
      <c r="F49" s="343"/>
      <c r="G49" s="343"/>
      <c r="H49" s="343"/>
      <c r="I49" s="343"/>
      <c r="J49" s="343"/>
      <c r="K49" s="343"/>
      <c r="L49" s="344"/>
      <c r="M49" s="344"/>
      <c r="N49" s="344">
        <v>8</v>
      </c>
      <c r="O49" s="344">
        <v>1</v>
      </c>
      <c r="P49" s="344"/>
      <c r="Q49" s="344"/>
      <c r="R49" s="344"/>
      <c r="S49" s="344"/>
      <c r="T49" s="346"/>
      <c r="U49" s="346">
        <v>11</v>
      </c>
      <c r="V49" s="346">
        <v>13</v>
      </c>
      <c r="W49" s="346"/>
      <c r="X49" s="346">
        <v>9</v>
      </c>
      <c r="Y49" s="346">
        <v>11</v>
      </c>
      <c r="Z49" s="346"/>
      <c r="AA49" s="348"/>
      <c r="AB49" s="348"/>
      <c r="AC49" s="348"/>
      <c r="AD49" s="348"/>
      <c r="AE49" s="348"/>
      <c r="AF49" s="348"/>
      <c r="AG49" s="348"/>
      <c r="AH49" s="348"/>
      <c r="AI49" s="348"/>
      <c r="AJ49" s="349">
        <f t="shared" si="0"/>
        <v>53</v>
      </c>
      <c r="AK49" s="350"/>
      <c r="AL49" s="351"/>
      <c r="AM49" s="376" t="s">
        <v>245</v>
      </c>
      <c r="AN49" s="353" t="s">
        <v>276</v>
      </c>
      <c r="AO49" s="354"/>
    </row>
    <row r="50" spans="1:41" ht="16.5" customHeight="1">
      <c r="A50" s="338">
        <f t="shared" si="2"/>
        <v>39</v>
      </c>
      <c r="B50" s="388" t="s">
        <v>277</v>
      </c>
      <c r="C50" s="340" t="str">
        <f>VLOOKUP(B50,'[1]HP_no 2014 (tham khao)'!$B$2:$C$257,2,0)</f>
        <v>Địa chất công trình</v>
      </c>
      <c r="D50" s="341" t="s">
        <v>133</v>
      </c>
      <c r="E50" s="342">
        <f>VLOOKUP(B50,'[1]HP_no 2014 (tham khao)'!$B$1:$D$257,3,0)</f>
        <v>2</v>
      </c>
      <c r="F50" s="343"/>
      <c r="G50" s="343"/>
      <c r="H50" s="343"/>
      <c r="I50" s="343"/>
      <c r="J50" s="343"/>
      <c r="K50" s="343"/>
      <c r="L50" s="344"/>
      <c r="M50" s="344"/>
      <c r="N50" s="344"/>
      <c r="O50" s="344"/>
      <c r="P50" s="344"/>
      <c r="Q50" s="344"/>
      <c r="R50" s="344"/>
      <c r="S50" s="344"/>
      <c r="T50" s="346"/>
      <c r="U50" s="346">
        <v>12</v>
      </c>
      <c r="V50" s="346">
        <v>1</v>
      </c>
      <c r="W50" s="346"/>
      <c r="X50" s="346">
        <v>8</v>
      </c>
      <c r="Y50" s="346"/>
      <c r="Z50" s="346"/>
      <c r="AA50" s="348"/>
      <c r="AB50" s="348"/>
      <c r="AC50" s="348"/>
      <c r="AD50" s="348"/>
      <c r="AE50" s="348"/>
      <c r="AF50" s="348"/>
      <c r="AG50" s="348"/>
      <c r="AH50" s="348"/>
      <c r="AI50" s="348"/>
      <c r="AJ50" s="349">
        <f t="shared" si="0"/>
        <v>21</v>
      </c>
      <c r="AK50" s="350"/>
      <c r="AL50" s="351"/>
      <c r="AM50" s="376" t="s">
        <v>250</v>
      </c>
      <c r="AN50" s="353" t="s">
        <v>278</v>
      </c>
      <c r="AO50" s="354"/>
    </row>
    <row r="51" spans="1:41" ht="16.5" customHeight="1">
      <c r="A51" s="338">
        <f t="shared" si="2"/>
        <v>40</v>
      </c>
      <c r="B51" s="388" t="s">
        <v>279</v>
      </c>
      <c r="C51" s="340" t="str">
        <f>VLOOKUP(B51,'[1]HP_no 2014 (tham khao)'!$B$2:$C$257,2,0)</f>
        <v>Thực tập địa chất công trình</v>
      </c>
      <c r="D51" s="341" t="s">
        <v>280</v>
      </c>
      <c r="E51" s="342">
        <f>VLOOKUP(B51,'[1]HP_no 2014 (tham khao)'!$B$1:$D$257,3,0)</f>
        <v>1</v>
      </c>
      <c r="F51" s="343"/>
      <c r="G51" s="343"/>
      <c r="H51" s="343"/>
      <c r="I51" s="343"/>
      <c r="J51" s="343"/>
      <c r="K51" s="343"/>
      <c r="L51" s="344"/>
      <c r="M51" s="344"/>
      <c r="N51" s="344"/>
      <c r="O51" s="344"/>
      <c r="P51" s="344"/>
      <c r="Q51" s="344"/>
      <c r="R51" s="344"/>
      <c r="S51" s="344"/>
      <c r="T51" s="346"/>
      <c r="U51" s="346"/>
      <c r="V51" s="346"/>
      <c r="W51" s="346"/>
      <c r="X51" s="346"/>
      <c r="Y51" s="346"/>
      <c r="Z51" s="346"/>
      <c r="AA51" s="348"/>
      <c r="AB51" s="348"/>
      <c r="AC51" s="348"/>
      <c r="AD51" s="348"/>
      <c r="AE51" s="348"/>
      <c r="AF51" s="348"/>
      <c r="AG51" s="348"/>
      <c r="AH51" s="348"/>
      <c r="AI51" s="348"/>
      <c r="AJ51" s="349">
        <f t="shared" si="0"/>
        <v>0</v>
      </c>
      <c r="AK51" s="350"/>
      <c r="AL51" s="351"/>
      <c r="AM51" s="352"/>
      <c r="AN51" s="353"/>
      <c r="AO51" s="354"/>
    </row>
    <row r="52" spans="1:41" ht="16.5" customHeight="1">
      <c r="A52" s="338">
        <f t="shared" si="2"/>
        <v>41</v>
      </c>
      <c r="B52" s="388" t="s">
        <v>281</v>
      </c>
      <c r="C52" s="340" t="str">
        <f>VLOOKUP(B52,'[1]HP_no 2014 (tham khao)'!$B$2:$C$257,2,0)</f>
        <v>Vật liệu xây dựng</v>
      </c>
      <c r="D52" s="341" t="s">
        <v>282</v>
      </c>
      <c r="E52" s="342">
        <f>VLOOKUP(B52,'[1]HP_no 2014 (tham khao)'!$B$1:$D$257,3,0)</f>
        <v>3</v>
      </c>
      <c r="F52" s="343"/>
      <c r="G52" s="343"/>
      <c r="H52" s="343"/>
      <c r="I52" s="343"/>
      <c r="J52" s="343"/>
      <c r="K52" s="343"/>
      <c r="L52" s="344"/>
      <c r="M52" s="344"/>
      <c r="N52" s="344"/>
      <c r="O52" s="344"/>
      <c r="P52" s="344"/>
      <c r="Q52" s="344"/>
      <c r="R52" s="344"/>
      <c r="S52" s="344"/>
      <c r="T52" s="346"/>
      <c r="U52" s="346"/>
      <c r="V52" s="346"/>
      <c r="W52" s="346"/>
      <c r="X52" s="346"/>
      <c r="Y52" s="346"/>
      <c r="Z52" s="346"/>
      <c r="AA52" s="348"/>
      <c r="AB52" s="348"/>
      <c r="AC52" s="348"/>
      <c r="AD52" s="348"/>
      <c r="AE52" s="348"/>
      <c r="AF52" s="348"/>
      <c r="AG52" s="348"/>
      <c r="AH52" s="348"/>
      <c r="AI52" s="348"/>
      <c r="AJ52" s="349">
        <f t="shared" si="0"/>
        <v>0</v>
      </c>
      <c r="AK52" s="350"/>
      <c r="AL52" s="351"/>
      <c r="AM52" s="352"/>
      <c r="AN52" s="353"/>
      <c r="AO52" s="354"/>
    </row>
    <row r="53" spans="1:41" ht="16.5" customHeight="1">
      <c r="A53" s="338">
        <f t="shared" si="2"/>
        <v>42</v>
      </c>
      <c r="B53" s="388" t="s">
        <v>283</v>
      </c>
      <c r="C53" s="340" t="str">
        <f>VLOOKUP(B53,'[1]HP_no 2014 (tham khao)'!$B$2:$C$257,2,0)</f>
        <v>TN Vật liệu xây dựng</v>
      </c>
      <c r="D53" s="341" t="s">
        <v>284</v>
      </c>
      <c r="E53" s="342">
        <f>VLOOKUP(B53,'[1]HP_no 2014 (tham khao)'!$B$1:$D$257,3,0)</f>
        <v>1</v>
      </c>
      <c r="F53" s="343"/>
      <c r="G53" s="343"/>
      <c r="H53" s="343"/>
      <c r="I53" s="343"/>
      <c r="J53" s="343"/>
      <c r="K53" s="343"/>
      <c r="L53" s="344"/>
      <c r="M53" s="344"/>
      <c r="N53" s="344"/>
      <c r="O53" s="344"/>
      <c r="P53" s="344"/>
      <c r="Q53" s="344"/>
      <c r="R53" s="344"/>
      <c r="S53" s="344"/>
      <c r="T53" s="346"/>
      <c r="U53" s="346"/>
      <c r="V53" s="346"/>
      <c r="W53" s="346"/>
      <c r="X53" s="346">
        <v>1</v>
      </c>
      <c r="Y53" s="346">
        <v>5</v>
      </c>
      <c r="Z53" s="346"/>
      <c r="AA53" s="348"/>
      <c r="AB53" s="348"/>
      <c r="AC53" s="348"/>
      <c r="AD53" s="348"/>
      <c r="AE53" s="348"/>
      <c r="AF53" s="348"/>
      <c r="AG53" s="348"/>
      <c r="AH53" s="348"/>
      <c r="AI53" s="348"/>
      <c r="AJ53" s="349">
        <f t="shared" si="0"/>
        <v>6</v>
      </c>
      <c r="AK53" s="350"/>
      <c r="AL53" s="351"/>
      <c r="AM53" s="352"/>
      <c r="AN53" s="353"/>
      <c r="AO53" s="354"/>
    </row>
    <row r="54" spans="1:41" ht="16.5" customHeight="1">
      <c r="A54" s="338">
        <f t="shared" si="2"/>
        <v>43</v>
      </c>
      <c r="B54" s="388" t="s">
        <v>285</v>
      </c>
      <c r="C54" s="340" t="str">
        <f>VLOOKUP(B54,'[1]HP_no 2014 (tham khao)'!$B$2:$C$257,2,0)</f>
        <v>Cấu tạo kiến trúc</v>
      </c>
      <c r="D54" s="341" t="s">
        <v>135</v>
      </c>
      <c r="E54" s="342">
        <f>VLOOKUP(B54,'[1]HP_no 2014 (tham khao)'!$B$1:$D$257,3,0)</f>
        <v>3</v>
      </c>
      <c r="F54" s="343"/>
      <c r="G54" s="343"/>
      <c r="H54" s="343"/>
      <c r="I54" s="343"/>
      <c r="J54" s="343"/>
      <c r="K54" s="343"/>
      <c r="L54" s="344"/>
      <c r="M54" s="344"/>
      <c r="N54" s="344"/>
      <c r="O54" s="344"/>
      <c r="P54" s="344"/>
      <c r="Q54" s="344"/>
      <c r="R54" s="344"/>
      <c r="S54" s="344"/>
      <c r="T54" s="346"/>
      <c r="U54" s="346">
        <v>9</v>
      </c>
      <c r="V54" s="346">
        <v>4</v>
      </c>
      <c r="W54" s="346"/>
      <c r="X54" s="346">
        <v>9</v>
      </c>
      <c r="Y54" s="346">
        <v>13</v>
      </c>
      <c r="Z54" s="346"/>
      <c r="AA54" s="348"/>
      <c r="AB54" s="348"/>
      <c r="AC54" s="348"/>
      <c r="AD54" s="348"/>
      <c r="AE54" s="348"/>
      <c r="AF54" s="348"/>
      <c r="AG54" s="348"/>
      <c r="AH54" s="348"/>
      <c r="AI54" s="348"/>
      <c r="AJ54" s="349">
        <f t="shared" si="0"/>
        <v>35</v>
      </c>
      <c r="AK54" s="350"/>
      <c r="AL54" s="351"/>
      <c r="AM54" s="376" t="s">
        <v>250</v>
      </c>
      <c r="AN54" s="353" t="s">
        <v>286</v>
      </c>
      <c r="AO54" s="354"/>
    </row>
    <row r="55" spans="1:41" ht="16.5" customHeight="1">
      <c r="A55" s="338">
        <f t="shared" si="2"/>
        <v>44</v>
      </c>
      <c r="B55" s="388" t="s">
        <v>287</v>
      </c>
      <c r="C55" s="340" t="str">
        <f>VLOOKUP(B55,'[1]HP_no 2014 (tham khao)'!$B$2:$C$257,2,0)</f>
        <v>Máy xây dựng</v>
      </c>
      <c r="D55" s="341" t="s">
        <v>288</v>
      </c>
      <c r="E55" s="342">
        <f>VLOOKUP(B55,'[1]HP_no 2014 (tham khao)'!$B$1:$D$257,3,0)</f>
        <v>2</v>
      </c>
      <c r="F55" s="343"/>
      <c r="G55" s="343"/>
      <c r="H55" s="343"/>
      <c r="I55" s="343"/>
      <c r="J55" s="343"/>
      <c r="K55" s="343"/>
      <c r="L55" s="344"/>
      <c r="M55" s="344"/>
      <c r="N55" s="344"/>
      <c r="O55" s="344"/>
      <c r="P55" s="344"/>
      <c r="Q55" s="344"/>
      <c r="R55" s="344"/>
      <c r="S55" s="344"/>
      <c r="T55" s="346"/>
      <c r="U55" s="346"/>
      <c r="V55" s="346"/>
      <c r="W55" s="346"/>
      <c r="X55" s="346"/>
      <c r="Y55" s="346"/>
      <c r="Z55" s="346"/>
      <c r="AA55" s="348"/>
      <c r="AB55" s="348"/>
      <c r="AC55" s="348"/>
      <c r="AD55" s="348"/>
      <c r="AE55" s="348"/>
      <c r="AF55" s="348"/>
      <c r="AG55" s="348"/>
      <c r="AH55" s="348"/>
      <c r="AI55" s="348"/>
      <c r="AJ55" s="349">
        <f t="shared" si="0"/>
        <v>0</v>
      </c>
      <c r="AK55" s="350"/>
      <c r="AL55" s="351"/>
      <c r="AM55" s="352"/>
      <c r="AN55" s="353"/>
      <c r="AO55" s="354"/>
    </row>
    <row r="56" spans="1:41" ht="16.5" customHeight="1">
      <c r="A56" s="338">
        <f t="shared" si="2"/>
        <v>45</v>
      </c>
      <c r="B56" s="388" t="s">
        <v>289</v>
      </c>
      <c r="C56" s="340" t="str">
        <f>VLOOKUP(B56,'[1]HP_no 2014 (tham khao)'!$B$2:$C$257,2,0)</f>
        <v>Cấp thoát nước</v>
      </c>
      <c r="D56" s="341" t="s">
        <v>134</v>
      </c>
      <c r="E56" s="342">
        <f>VLOOKUP(B56,'[1]HP_no 2014 (tham khao)'!$B$1:$D$257,3,0)</f>
        <v>2</v>
      </c>
      <c r="F56" s="343"/>
      <c r="G56" s="343"/>
      <c r="H56" s="343"/>
      <c r="I56" s="343"/>
      <c r="J56" s="343"/>
      <c r="K56" s="343"/>
      <c r="L56" s="344"/>
      <c r="M56" s="344"/>
      <c r="N56" s="344"/>
      <c r="O56" s="344">
        <v>3</v>
      </c>
      <c r="P56" s="344"/>
      <c r="Q56" s="344"/>
      <c r="R56" s="344"/>
      <c r="S56" s="344"/>
      <c r="T56" s="346"/>
      <c r="U56" s="346">
        <v>11</v>
      </c>
      <c r="V56" s="346">
        <v>4</v>
      </c>
      <c r="W56" s="346"/>
      <c r="X56" s="346">
        <v>4</v>
      </c>
      <c r="Y56" s="346"/>
      <c r="Z56" s="346"/>
      <c r="AA56" s="348"/>
      <c r="AB56" s="348"/>
      <c r="AC56" s="348"/>
      <c r="AD56" s="348"/>
      <c r="AE56" s="348"/>
      <c r="AF56" s="348"/>
      <c r="AG56" s="348"/>
      <c r="AH56" s="348"/>
      <c r="AI56" s="348"/>
      <c r="AJ56" s="349">
        <f t="shared" si="0"/>
        <v>22</v>
      </c>
      <c r="AK56" s="350"/>
      <c r="AL56" s="351"/>
      <c r="AM56" s="376" t="s">
        <v>250</v>
      </c>
      <c r="AN56" s="353"/>
      <c r="AO56" s="354"/>
    </row>
    <row r="57" spans="1:41" ht="16.5" customHeight="1">
      <c r="A57" s="338"/>
      <c r="B57" s="389"/>
      <c r="C57" s="340"/>
      <c r="D57" s="378" t="s">
        <v>290</v>
      </c>
      <c r="E57" s="342"/>
      <c r="F57" s="343"/>
      <c r="G57" s="343"/>
      <c r="H57" s="343"/>
      <c r="I57" s="343"/>
      <c r="J57" s="343"/>
      <c r="K57" s="343"/>
      <c r="L57" s="344"/>
      <c r="M57" s="344"/>
      <c r="N57" s="344"/>
      <c r="O57" s="344"/>
      <c r="P57" s="344"/>
      <c r="Q57" s="344"/>
      <c r="R57" s="344"/>
      <c r="S57" s="344"/>
      <c r="T57" s="346"/>
      <c r="U57" s="346"/>
      <c r="V57" s="346"/>
      <c r="W57" s="346"/>
      <c r="X57" s="346"/>
      <c r="Y57" s="346"/>
      <c r="Z57" s="346"/>
      <c r="AA57" s="348"/>
      <c r="AB57" s="348"/>
      <c r="AC57" s="348"/>
      <c r="AD57" s="348"/>
      <c r="AE57" s="348"/>
      <c r="AF57" s="348"/>
      <c r="AG57" s="348"/>
      <c r="AH57" s="348"/>
      <c r="AI57" s="348"/>
      <c r="AJ57" s="349">
        <f t="shared" si="0"/>
        <v>0</v>
      </c>
      <c r="AK57" s="350"/>
      <c r="AL57" s="351"/>
      <c r="AM57" s="352"/>
      <c r="AN57" s="353"/>
      <c r="AO57" s="354"/>
    </row>
    <row r="58" spans="1:41" ht="16.5" customHeight="1">
      <c r="A58" s="338">
        <f>A56+1</f>
        <v>46</v>
      </c>
      <c r="B58" s="389" t="s">
        <v>50</v>
      </c>
      <c r="C58" s="340" t="str">
        <f>VLOOKUP(B58,'[1]HP_no 2014 (tham khao)'!$B$2:$C$257,2,0)</f>
        <v>Cơ học kết cấu 2</v>
      </c>
      <c r="D58" s="389" t="s">
        <v>291</v>
      </c>
      <c r="E58" s="342">
        <f>VLOOKUP(B58,'[1]HP_no 2014 (tham khao)'!$B$1:$D$257,3,0)</f>
        <v>3</v>
      </c>
      <c r="F58" s="343"/>
      <c r="G58" s="343"/>
      <c r="H58" s="343"/>
      <c r="I58" s="343"/>
      <c r="J58" s="343"/>
      <c r="K58" s="343"/>
      <c r="L58" s="344"/>
      <c r="M58" s="344"/>
      <c r="N58" s="344"/>
      <c r="O58" s="344"/>
      <c r="P58" s="344"/>
      <c r="Q58" s="344"/>
      <c r="R58" s="344"/>
      <c r="S58" s="344"/>
      <c r="T58" s="346"/>
      <c r="U58" s="346"/>
      <c r="V58" s="346"/>
      <c r="W58" s="346"/>
      <c r="X58" s="346"/>
      <c r="Y58" s="346"/>
      <c r="Z58" s="346"/>
      <c r="AA58" s="348"/>
      <c r="AB58" s="348"/>
      <c r="AC58" s="348"/>
      <c r="AD58" s="348"/>
      <c r="AE58" s="348"/>
      <c r="AF58" s="348"/>
      <c r="AG58" s="348"/>
      <c r="AH58" s="348"/>
      <c r="AI58" s="348"/>
      <c r="AJ58" s="349">
        <f t="shared" si="0"/>
        <v>0</v>
      </c>
      <c r="AK58" s="350"/>
      <c r="AL58" s="351"/>
      <c r="AM58" s="352"/>
      <c r="AN58" s="353"/>
      <c r="AO58" s="354"/>
    </row>
    <row r="59" spans="1:41" ht="16.5" customHeight="1">
      <c r="A59" s="338">
        <f t="shared" si="2"/>
        <v>47</v>
      </c>
      <c r="B59" s="389" t="s">
        <v>52</v>
      </c>
      <c r="C59" s="340" t="str">
        <f>VLOOKUP(B59,'[1]HP_no 2014 (tham khao)'!$B$2:$C$257,2,0)</f>
        <v>Cơ học đất</v>
      </c>
      <c r="D59" s="389" t="s">
        <v>53</v>
      </c>
      <c r="E59" s="342">
        <f>VLOOKUP(B59,'[1]HP_no 2014 (tham khao)'!$B$1:$D$257,3,0)</f>
        <v>3</v>
      </c>
      <c r="F59" s="343"/>
      <c r="G59" s="343"/>
      <c r="H59" s="343"/>
      <c r="I59" s="343"/>
      <c r="J59" s="343"/>
      <c r="K59" s="343"/>
      <c r="L59" s="344"/>
      <c r="M59" s="344"/>
      <c r="N59" s="344">
        <v>2</v>
      </c>
      <c r="O59" s="344"/>
      <c r="P59" s="344"/>
      <c r="Q59" s="344"/>
      <c r="R59" s="344"/>
      <c r="S59" s="344"/>
      <c r="T59" s="346"/>
      <c r="U59" s="346"/>
      <c r="V59" s="346"/>
      <c r="W59" s="346"/>
      <c r="X59" s="346"/>
      <c r="Y59" s="346"/>
      <c r="Z59" s="346"/>
      <c r="AA59" s="348"/>
      <c r="AB59" s="348"/>
      <c r="AC59" s="348"/>
      <c r="AD59" s="348"/>
      <c r="AE59" s="348"/>
      <c r="AF59" s="348"/>
      <c r="AG59" s="348"/>
      <c r="AH59" s="348"/>
      <c r="AI59" s="348"/>
      <c r="AJ59" s="349">
        <f t="shared" si="0"/>
        <v>2</v>
      </c>
      <c r="AK59" s="350"/>
      <c r="AL59" s="351"/>
      <c r="AM59" s="352"/>
      <c r="AN59" s="353"/>
      <c r="AO59" s="354"/>
    </row>
    <row r="60" spans="1:41" ht="16.5" customHeight="1">
      <c r="A60" s="338">
        <f t="shared" si="2"/>
        <v>48</v>
      </c>
      <c r="B60" s="389" t="s">
        <v>292</v>
      </c>
      <c r="C60" s="340" t="str">
        <f>VLOOKUP(B60,'[1]HP_no 2014 (tham khao)'!$B$2:$C$257,2,0)</f>
        <v>TN cơ học đất</v>
      </c>
      <c r="D60" s="389" t="s">
        <v>293</v>
      </c>
      <c r="E60" s="342">
        <f>VLOOKUP(B60,'[1]HP_no 2014 (tham khao)'!$B$1:$D$257,3,0)</f>
        <v>1</v>
      </c>
      <c r="F60" s="343"/>
      <c r="G60" s="343"/>
      <c r="H60" s="343"/>
      <c r="I60" s="343"/>
      <c r="J60" s="343"/>
      <c r="K60" s="343"/>
      <c r="L60" s="344"/>
      <c r="M60" s="344"/>
      <c r="N60" s="344"/>
      <c r="O60" s="344"/>
      <c r="P60" s="344"/>
      <c r="Q60" s="344"/>
      <c r="R60" s="344"/>
      <c r="S60" s="344"/>
      <c r="T60" s="346"/>
      <c r="U60" s="346"/>
      <c r="V60" s="346"/>
      <c r="W60" s="346"/>
      <c r="X60" s="346"/>
      <c r="Y60" s="346"/>
      <c r="Z60" s="346"/>
      <c r="AA60" s="348"/>
      <c r="AB60" s="348"/>
      <c r="AC60" s="348"/>
      <c r="AD60" s="348"/>
      <c r="AE60" s="348"/>
      <c r="AF60" s="348"/>
      <c r="AG60" s="348"/>
      <c r="AH60" s="348"/>
      <c r="AI60" s="348"/>
      <c r="AJ60" s="349">
        <f t="shared" si="0"/>
        <v>0</v>
      </c>
      <c r="AK60" s="350"/>
      <c r="AL60" s="351"/>
      <c r="AM60" s="352"/>
      <c r="AN60" s="353"/>
      <c r="AO60" s="354"/>
    </row>
    <row r="61" spans="1:41" ht="16.5" customHeight="1">
      <c r="A61" s="338">
        <f t="shared" si="2"/>
        <v>49</v>
      </c>
      <c r="B61" s="389" t="s">
        <v>294</v>
      </c>
      <c r="C61" s="340" t="str">
        <f>VLOOKUP(B61,'[1]HP_no 2014 (tham khao)'!$B$2:$C$257,2,0)</f>
        <v>NL kiến trúc DD&amp;CN</v>
      </c>
      <c r="D61" s="389" t="s">
        <v>295</v>
      </c>
      <c r="E61" s="342">
        <f>VLOOKUP(B61,'[1]HP_no 2014 (tham khao)'!$B$1:$D$257,3,0)</f>
        <v>3</v>
      </c>
      <c r="F61" s="343"/>
      <c r="G61" s="343"/>
      <c r="H61" s="343"/>
      <c r="I61" s="343"/>
      <c r="J61" s="343"/>
      <c r="K61" s="343"/>
      <c r="L61" s="344"/>
      <c r="M61" s="344"/>
      <c r="N61" s="344"/>
      <c r="O61" s="344"/>
      <c r="P61" s="344"/>
      <c r="Q61" s="344"/>
      <c r="R61" s="344">
        <v>1</v>
      </c>
      <c r="S61" s="344"/>
      <c r="T61" s="346"/>
      <c r="U61" s="346"/>
      <c r="V61" s="346"/>
      <c r="W61" s="346"/>
      <c r="X61" s="346"/>
      <c r="Y61" s="346"/>
      <c r="Z61" s="346"/>
      <c r="AA61" s="348"/>
      <c r="AB61" s="348"/>
      <c r="AC61" s="348"/>
      <c r="AD61" s="348"/>
      <c r="AE61" s="348"/>
      <c r="AF61" s="348"/>
      <c r="AG61" s="348"/>
      <c r="AH61" s="348"/>
      <c r="AI61" s="348"/>
      <c r="AJ61" s="349">
        <f t="shared" si="0"/>
        <v>1</v>
      </c>
      <c r="AK61" s="350"/>
      <c r="AL61" s="351"/>
      <c r="AM61" s="352"/>
      <c r="AN61" s="353"/>
      <c r="AO61" s="354"/>
    </row>
    <row r="62" spans="1:41" ht="16.5" customHeight="1">
      <c r="A62" s="338">
        <f t="shared" si="2"/>
        <v>50</v>
      </c>
      <c r="B62" s="389" t="s">
        <v>296</v>
      </c>
      <c r="C62" s="340" t="str">
        <f>VLOOKUP(B62,'[1]HP_no 2014 (tham khao)'!$B$2:$C$257,2,0)</f>
        <v>ĐA kiến trúc</v>
      </c>
      <c r="D62" s="389" t="s">
        <v>297</v>
      </c>
      <c r="E62" s="342">
        <f>VLOOKUP(B62,'[1]HP_no 2014 (tham khao)'!$B$1:$D$257,3,0)</f>
        <v>1</v>
      </c>
      <c r="F62" s="343"/>
      <c r="G62" s="343"/>
      <c r="H62" s="343"/>
      <c r="I62" s="343"/>
      <c r="J62" s="343"/>
      <c r="K62" s="343"/>
      <c r="L62" s="344"/>
      <c r="M62" s="344"/>
      <c r="N62" s="344"/>
      <c r="O62" s="344"/>
      <c r="P62" s="344"/>
      <c r="Q62" s="344"/>
      <c r="R62" s="344">
        <v>4</v>
      </c>
      <c r="S62" s="344"/>
      <c r="T62" s="346"/>
      <c r="U62" s="346"/>
      <c r="V62" s="346"/>
      <c r="W62" s="346"/>
      <c r="X62" s="346"/>
      <c r="Y62" s="346"/>
      <c r="Z62" s="346"/>
      <c r="AA62" s="348"/>
      <c r="AB62" s="348"/>
      <c r="AC62" s="348"/>
      <c r="AD62" s="348"/>
      <c r="AE62" s="348"/>
      <c r="AF62" s="348"/>
      <c r="AG62" s="348"/>
      <c r="AH62" s="348"/>
      <c r="AI62" s="348"/>
      <c r="AJ62" s="349">
        <f t="shared" si="0"/>
        <v>4</v>
      </c>
      <c r="AK62" s="350"/>
      <c r="AL62" s="351"/>
      <c r="AM62" s="352"/>
      <c r="AN62" s="353"/>
      <c r="AO62" s="354"/>
    </row>
    <row r="63" spans="1:41" ht="16.5" customHeight="1">
      <c r="A63" s="338">
        <f t="shared" si="2"/>
        <v>51</v>
      </c>
      <c r="B63" s="389" t="s">
        <v>55</v>
      </c>
      <c r="C63" s="340" t="str">
        <f>VLOOKUP(B63,'[1]HP_no 2014 (tham khao)'!$B$2:$C$257,2,0)</f>
        <v>Động lực học công trình</v>
      </c>
      <c r="D63" s="389" t="s">
        <v>298</v>
      </c>
      <c r="E63" s="342">
        <f>VLOOKUP(B63,'[1]HP_no 2014 (tham khao)'!$B$1:$D$257,3,0)</f>
        <v>2</v>
      </c>
      <c r="F63" s="343"/>
      <c r="G63" s="343"/>
      <c r="H63" s="343"/>
      <c r="I63" s="343"/>
      <c r="J63" s="343"/>
      <c r="K63" s="343"/>
      <c r="L63" s="344"/>
      <c r="M63" s="344"/>
      <c r="N63" s="344">
        <v>3</v>
      </c>
      <c r="O63" s="344">
        <v>3</v>
      </c>
      <c r="P63" s="344"/>
      <c r="Q63" s="344"/>
      <c r="R63" s="344">
        <v>1</v>
      </c>
      <c r="S63" s="344"/>
      <c r="T63" s="346"/>
      <c r="U63" s="346"/>
      <c r="V63" s="346"/>
      <c r="W63" s="346"/>
      <c r="X63" s="346"/>
      <c r="Y63" s="346"/>
      <c r="Z63" s="346"/>
      <c r="AA63" s="348"/>
      <c r="AB63" s="348"/>
      <c r="AC63" s="348"/>
      <c r="AD63" s="348"/>
      <c r="AE63" s="348"/>
      <c r="AF63" s="348"/>
      <c r="AG63" s="348"/>
      <c r="AH63" s="348">
        <v>5</v>
      </c>
      <c r="AI63" s="348">
        <v>6</v>
      </c>
      <c r="AJ63" s="349">
        <f t="shared" si="0"/>
        <v>18</v>
      </c>
      <c r="AK63" s="350"/>
      <c r="AL63" s="351"/>
      <c r="AM63" s="376" t="s">
        <v>250</v>
      </c>
      <c r="AN63" s="353" t="s">
        <v>299</v>
      </c>
      <c r="AO63" s="354"/>
    </row>
    <row r="64" spans="1:41" ht="16.5" customHeight="1">
      <c r="A64" s="338">
        <f t="shared" si="2"/>
        <v>52</v>
      </c>
      <c r="B64" s="389" t="s">
        <v>54</v>
      </c>
      <c r="C64" s="340" t="str">
        <f>VLOOKUP(B64,'[1]HP_no 2014 (tham khao)'!$B$2:$C$257,2,0)</f>
        <v>Kết cấu Bêtông cốt thép 1</v>
      </c>
      <c r="D64" s="389" t="s">
        <v>300</v>
      </c>
      <c r="E64" s="342">
        <f>VLOOKUP(B64,'[1]HP_no 2014 (tham khao)'!$B$1:$D$257,3,0)</f>
        <v>3</v>
      </c>
      <c r="F64" s="343"/>
      <c r="G64" s="343"/>
      <c r="H64" s="343"/>
      <c r="I64" s="343"/>
      <c r="J64" s="343"/>
      <c r="K64" s="343"/>
      <c r="L64" s="344"/>
      <c r="M64" s="344"/>
      <c r="N64" s="344">
        <v>9</v>
      </c>
      <c r="O64" s="344">
        <v>13</v>
      </c>
      <c r="P64" s="344"/>
      <c r="Q64" s="344">
        <v>7</v>
      </c>
      <c r="R64" s="344">
        <v>2</v>
      </c>
      <c r="S64" s="344">
        <v>2</v>
      </c>
      <c r="T64" s="346"/>
      <c r="U64" s="346"/>
      <c r="V64" s="346"/>
      <c r="W64" s="346"/>
      <c r="X64" s="346"/>
      <c r="Y64" s="346"/>
      <c r="Z64" s="346"/>
      <c r="AA64" s="348"/>
      <c r="AB64" s="348"/>
      <c r="AC64" s="348"/>
      <c r="AD64" s="348"/>
      <c r="AE64" s="348"/>
      <c r="AF64" s="348"/>
      <c r="AG64" s="348"/>
      <c r="AH64" s="348"/>
      <c r="AI64" s="348"/>
      <c r="AJ64" s="416">
        <f t="shared" si="0"/>
        <v>33</v>
      </c>
      <c r="AK64" s="350"/>
      <c r="AL64" s="351"/>
      <c r="AM64" s="376" t="s">
        <v>250</v>
      </c>
      <c r="AN64" s="353" t="s">
        <v>301</v>
      </c>
      <c r="AO64" s="354"/>
    </row>
    <row r="65" spans="1:41" ht="16.5" customHeight="1">
      <c r="A65" s="338">
        <f t="shared" si="2"/>
        <v>53</v>
      </c>
      <c r="B65" s="389" t="s">
        <v>49</v>
      </c>
      <c r="C65" s="340" t="str">
        <f>VLOOKUP(B65,'[1]HP_no 2014 (tham khao)'!$B$2:$C$257,2,0)</f>
        <v>ĐA Kết cấu BTCT 1</v>
      </c>
      <c r="D65" s="389" t="s">
        <v>103</v>
      </c>
      <c r="E65" s="342">
        <f>VLOOKUP(B65,'[1]HP_no 2014 (tham khao)'!$B$1:$D$257,3,0)</f>
        <v>1</v>
      </c>
      <c r="F65" s="343"/>
      <c r="G65" s="343"/>
      <c r="H65" s="343"/>
      <c r="I65" s="343"/>
      <c r="J65" s="343"/>
      <c r="K65" s="343"/>
      <c r="L65" s="344"/>
      <c r="M65" s="344"/>
      <c r="N65" s="344">
        <v>10</v>
      </c>
      <c r="O65" s="344">
        <v>8</v>
      </c>
      <c r="P65" s="344"/>
      <c r="Q65" s="344">
        <v>6</v>
      </c>
      <c r="R65" s="344">
        <v>2</v>
      </c>
      <c r="S65" s="344">
        <v>8</v>
      </c>
      <c r="T65" s="346"/>
      <c r="U65" s="346"/>
      <c r="V65" s="346"/>
      <c r="W65" s="346"/>
      <c r="X65" s="346"/>
      <c r="Y65" s="346"/>
      <c r="Z65" s="346"/>
      <c r="AA65" s="348"/>
      <c r="AB65" s="348"/>
      <c r="AC65" s="348"/>
      <c r="AD65" s="348"/>
      <c r="AE65" s="348"/>
      <c r="AF65" s="348"/>
      <c r="AG65" s="348"/>
      <c r="AH65" s="348"/>
      <c r="AI65" s="348"/>
      <c r="AJ65" s="349">
        <f t="shared" si="0"/>
        <v>34</v>
      </c>
      <c r="AK65" s="350"/>
      <c r="AL65" s="351"/>
      <c r="AM65" s="376" t="s">
        <v>250</v>
      </c>
      <c r="AN65" s="353" t="s">
        <v>302</v>
      </c>
      <c r="AO65" s="354"/>
    </row>
    <row r="66" spans="1:41" ht="16.5" customHeight="1">
      <c r="A66" s="338">
        <f t="shared" si="2"/>
        <v>54</v>
      </c>
      <c r="B66" s="389" t="s">
        <v>303</v>
      </c>
      <c r="C66" s="340" t="str">
        <f>VLOOKUP(B66,'[1]HP_no 2014 (tham khao)'!$B$2:$C$257,2,0)</f>
        <v>Tham quan công trình</v>
      </c>
      <c r="D66" s="389" t="s">
        <v>304</v>
      </c>
      <c r="E66" s="342">
        <f>VLOOKUP(B66,'[1]HP_no 2014 (tham khao)'!$B$1:$D$257,3,0)</f>
        <v>1</v>
      </c>
      <c r="F66" s="343"/>
      <c r="G66" s="343"/>
      <c r="H66" s="343"/>
      <c r="I66" s="343"/>
      <c r="J66" s="343"/>
      <c r="K66" s="343"/>
      <c r="L66" s="344"/>
      <c r="M66" s="344"/>
      <c r="N66" s="344"/>
      <c r="O66" s="344"/>
      <c r="P66" s="344"/>
      <c r="Q66" s="344"/>
      <c r="R66" s="344"/>
      <c r="S66" s="344"/>
      <c r="T66" s="346"/>
      <c r="U66" s="346"/>
      <c r="V66" s="346"/>
      <c r="W66" s="346"/>
      <c r="X66" s="346"/>
      <c r="Y66" s="346"/>
      <c r="Z66" s="346"/>
      <c r="AA66" s="348"/>
      <c r="AB66" s="348"/>
      <c r="AC66" s="348"/>
      <c r="AD66" s="348"/>
      <c r="AE66" s="348"/>
      <c r="AF66" s="348"/>
      <c r="AG66" s="348"/>
      <c r="AH66" s="348"/>
      <c r="AI66" s="348"/>
      <c r="AJ66" s="349">
        <f t="shared" si="0"/>
        <v>0</v>
      </c>
      <c r="AK66" s="390"/>
      <c r="AL66" s="391"/>
      <c r="AM66" s="392"/>
      <c r="AN66" s="393"/>
      <c r="AO66" s="394"/>
    </row>
    <row r="67" spans="1:41" ht="16.5" customHeight="1">
      <c r="A67" s="338">
        <f t="shared" si="2"/>
        <v>55</v>
      </c>
      <c r="B67" s="389" t="s">
        <v>73</v>
      </c>
      <c r="C67" s="340" t="s">
        <v>305</v>
      </c>
      <c r="D67" s="389"/>
      <c r="E67" s="342">
        <v>3</v>
      </c>
      <c r="F67" s="343"/>
      <c r="G67" s="343"/>
      <c r="H67" s="343"/>
      <c r="I67" s="343"/>
      <c r="J67" s="343">
        <v>6</v>
      </c>
      <c r="K67" s="343"/>
      <c r="L67" s="344"/>
      <c r="M67" s="344"/>
      <c r="N67" s="344">
        <v>9</v>
      </c>
      <c r="O67" s="344">
        <v>12</v>
      </c>
      <c r="P67" s="344"/>
      <c r="Q67" s="344">
        <v>7</v>
      </c>
      <c r="R67" s="344">
        <v>6</v>
      </c>
      <c r="S67" s="344">
        <v>9</v>
      </c>
      <c r="T67" s="346"/>
      <c r="U67" s="346"/>
      <c r="V67" s="346"/>
      <c r="W67" s="346"/>
      <c r="X67" s="346"/>
      <c r="Y67" s="346"/>
      <c r="Z67" s="346"/>
      <c r="AA67" s="348"/>
      <c r="AB67" s="348"/>
      <c r="AC67" s="348"/>
      <c r="AD67" s="348"/>
      <c r="AE67" s="348"/>
      <c r="AF67" s="348"/>
      <c r="AG67" s="348"/>
      <c r="AH67" s="348">
        <v>13</v>
      </c>
      <c r="AI67" s="348">
        <v>5</v>
      </c>
      <c r="AJ67" s="416">
        <f t="shared" si="0"/>
        <v>67</v>
      </c>
      <c r="AK67" s="390"/>
      <c r="AL67" s="391"/>
      <c r="AM67" s="376" t="s">
        <v>245</v>
      </c>
      <c r="AN67" s="353" t="s">
        <v>306</v>
      </c>
      <c r="AO67" s="394"/>
    </row>
    <row r="68" spans="1:41" ht="16.5" customHeight="1">
      <c r="A68" s="338">
        <f t="shared" si="2"/>
        <v>56</v>
      </c>
      <c r="B68" s="389" t="s">
        <v>67</v>
      </c>
      <c r="C68" s="340" t="s">
        <v>68</v>
      </c>
      <c r="D68" s="389"/>
      <c r="E68" s="342">
        <v>1</v>
      </c>
      <c r="F68" s="343"/>
      <c r="G68" s="343"/>
      <c r="H68" s="343"/>
      <c r="I68" s="343"/>
      <c r="J68" s="343">
        <v>1</v>
      </c>
      <c r="K68" s="343"/>
      <c r="L68" s="344"/>
      <c r="M68" s="344"/>
      <c r="N68" s="344">
        <v>11</v>
      </c>
      <c r="O68" s="344">
        <v>20</v>
      </c>
      <c r="P68" s="344"/>
      <c r="Q68" s="344">
        <v>6</v>
      </c>
      <c r="R68" s="344">
        <v>16</v>
      </c>
      <c r="S68" s="344">
        <v>10</v>
      </c>
      <c r="T68" s="346"/>
      <c r="U68" s="346"/>
      <c r="V68" s="346"/>
      <c r="W68" s="346"/>
      <c r="X68" s="346"/>
      <c r="Y68" s="346"/>
      <c r="Z68" s="346"/>
      <c r="AA68" s="348"/>
      <c r="AB68" s="348"/>
      <c r="AC68" s="348"/>
      <c r="AD68" s="348"/>
      <c r="AE68" s="348"/>
      <c r="AF68" s="348"/>
      <c r="AG68" s="348"/>
      <c r="AH68" s="348"/>
      <c r="AI68" s="348">
        <v>2</v>
      </c>
      <c r="AJ68" s="416">
        <f t="shared" si="0"/>
        <v>66</v>
      </c>
      <c r="AK68" s="390"/>
      <c r="AL68" s="391"/>
      <c r="AM68" s="376" t="s">
        <v>245</v>
      </c>
      <c r="AN68" s="353" t="s">
        <v>307</v>
      </c>
      <c r="AO68" s="394"/>
    </row>
    <row r="69" spans="1:41" ht="16.5" customHeight="1">
      <c r="A69" s="338">
        <f t="shared" si="2"/>
        <v>57</v>
      </c>
      <c r="B69" s="389" t="s">
        <v>74</v>
      </c>
      <c r="C69" s="395" t="s">
        <v>75</v>
      </c>
      <c r="D69" s="389"/>
      <c r="E69" s="342">
        <v>3</v>
      </c>
      <c r="F69" s="343"/>
      <c r="G69" s="343"/>
      <c r="H69" s="343"/>
      <c r="I69" s="343"/>
      <c r="J69" s="343"/>
      <c r="K69" s="343"/>
      <c r="L69" s="344"/>
      <c r="M69" s="344"/>
      <c r="N69" s="344"/>
      <c r="O69" s="344"/>
      <c r="P69" s="344"/>
      <c r="Q69" s="344">
        <v>2</v>
      </c>
      <c r="R69" s="344"/>
      <c r="S69" s="344"/>
      <c r="T69" s="346"/>
      <c r="U69" s="346"/>
      <c r="V69" s="346"/>
      <c r="W69" s="346"/>
      <c r="X69" s="346"/>
      <c r="Y69" s="346"/>
      <c r="Z69" s="346"/>
      <c r="AA69" s="348"/>
      <c r="AB69" s="348"/>
      <c r="AC69" s="348"/>
      <c r="AD69" s="348"/>
      <c r="AE69" s="348"/>
      <c r="AF69" s="348"/>
      <c r="AG69" s="348"/>
      <c r="AH69" s="348">
        <v>3</v>
      </c>
      <c r="AI69" s="348"/>
      <c r="AJ69" s="349">
        <f t="shared" si="0"/>
        <v>5</v>
      </c>
      <c r="AK69" s="390"/>
      <c r="AL69" s="391"/>
      <c r="AM69" s="392"/>
      <c r="AN69" s="393"/>
      <c r="AO69" s="394"/>
    </row>
    <row r="70" spans="1:41" ht="16.5" customHeight="1">
      <c r="A70" s="338">
        <f t="shared" si="2"/>
        <v>58</v>
      </c>
      <c r="B70" s="389" t="s">
        <v>108</v>
      </c>
      <c r="C70" s="395" t="s">
        <v>107</v>
      </c>
      <c r="D70" s="389"/>
      <c r="E70" s="342">
        <v>4</v>
      </c>
      <c r="F70" s="343"/>
      <c r="G70" s="343"/>
      <c r="H70" s="343"/>
      <c r="I70" s="343"/>
      <c r="J70" s="343"/>
      <c r="K70" s="343"/>
      <c r="L70" s="344"/>
      <c r="M70" s="344"/>
      <c r="N70" s="344"/>
      <c r="O70" s="344">
        <v>3</v>
      </c>
      <c r="P70" s="344"/>
      <c r="Q70" s="344">
        <v>9</v>
      </c>
      <c r="R70" s="344">
        <v>3</v>
      </c>
      <c r="S70" s="344">
        <v>4</v>
      </c>
      <c r="T70" s="346"/>
      <c r="U70" s="346"/>
      <c r="V70" s="346"/>
      <c r="W70" s="346"/>
      <c r="X70" s="346"/>
      <c r="Y70" s="346"/>
      <c r="Z70" s="346"/>
      <c r="AA70" s="348"/>
      <c r="AB70" s="348"/>
      <c r="AC70" s="348"/>
      <c r="AD70" s="348"/>
      <c r="AE70" s="348"/>
      <c r="AF70" s="348"/>
      <c r="AG70" s="348"/>
      <c r="AH70" s="348"/>
      <c r="AI70" s="348"/>
      <c r="AJ70" s="349">
        <f t="shared" si="0"/>
        <v>19</v>
      </c>
      <c r="AK70" s="390"/>
      <c r="AL70" s="391"/>
      <c r="AM70" s="376" t="s">
        <v>250</v>
      </c>
      <c r="AN70" s="353" t="s">
        <v>308</v>
      </c>
      <c r="AO70" s="394"/>
    </row>
    <row r="71" spans="1:41" ht="16.5" customHeight="1">
      <c r="A71" s="338">
        <f t="shared" si="2"/>
        <v>59</v>
      </c>
      <c r="B71" s="389" t="s">
        <v>78</v>
      </c>
      <c r="C71" s="395" t="s">
        <v>79</v>
      </c>
      <c r="D71" s="389"/>
      <c r="E71" s="342">
        <v>1</v>
      </c>
      <c r="F71" s="343"/>
      <c r="G71" s="343"/>
      <c r="H71" s="343"/>
      <c r="I71" s="343"/>
      <c r="J71" s="343"/>
      <c r="K71" s="343"/>
      <c r="L71" s="344"/>
      <c r="M71" s="344"/>
      <c r="N71" s="344">
        <v>6</v>
      </c>
      <c r="O71" s="344">
        <v>6</v>
      </c>
      <c r="P71" s="344"/>
      <c r="Q71" s="344">
        <v>7</v>
      </c>
      <c r="R71" s="344">
        <v>11</v>
      </c>
      <c r="S71" s="344"/>
      <c r="T71" s="346"/>
      <c r="U71" s="346"/>
      <c r="V71" s="346"/>
      <c r="W71" s="346"/>
      <c r="X71" s="346"/>
      <c r="Y71" s="346"/>
      <c r="Z71" s="346"/>
      <c r="AA71" s="348"/>
      <c r="AB71" s="348"/>
      <c r="AC71" s="348"/>
      <c r="AD71" s="348"/>
      <c r="AE71" s="348"/>
      <c r="AF71" s="348"/>
      <c r="AG71" s="348"/>
      <c r="AH71" s="348"/>
      <c r="AI71" s="348"/>
      <c r="AJ71" s="349">
        <f t="shared" si="0"/>
        <v>30</v>
      </c>
      <c r="AK71" s="390"/>
      <c r="AL71" s="391"/>
      <c r="AM71" s="376" t="s">
        <v>250</v>
      </c>
      <c r="AN71" s="353" t="s">
        <v>309</v>
      </c>
      <c r="AO71" s="394"/>
    </row>
    <row r="72" spans="1:41" ht="16.5" customHeight="1">
      <c r="A72" s="338">
        <f t="shared" si="2"/>
        <v>60</v>
      </c>
      <c r="B72" s="389" t="s">
        <v>71</v>
      </c>
      <c r="C72" s="395" t="s">
        <v>72</v>
      </c>
      <c r="D72" s="389"/>
      <c r="E72" s="342">
        <v>1</v>
      </c>
      <c r="F72" s="343"/>
      <c r="G72" s="343"/>
      <c r="H72" s="343"/>
      <c r="I72" s="343"/>
      <c r="J72" s="343"/>
      <c r="K72" s="343"/>
      <c r="L72" s="344"/>
      <c r="M72" s="344">
        <v>1</v>
      </c>
      <c r="N72" s="344">
        <v>18</v>
      </c>
      <c r="O72" s="344">
        <v>14</v>
      </c>
      <c r="P72" s="344"/>
      <c r="Q72" s="344"/>
      <c r="R72" s="344">
        <v>16</v>
      </c>
      <c r="S72" s="344"/>
      <c r="T72" s="346"/>
      <c r="U72" s="346"/>
      <c r="V72" s="346"/>
      <c r="W72" s="346"/>
      <c r="X72" s="346"/>
      <c r="Y72" s="346"/>
      <c r="Z72" s="346"/>
      <c r="AA72" s="348"/>
      <c r="AB72" s="348"/>
      <c r="AC72" s="348"/>
      <c r="AD72" s="348"/>
      <c r="AE72" s="348"/>
      <c r="AF72" s="348"/>
      <c r="AG72" s="348"/>
      <c r="AH72" s="348">
        <v>4</v>
      </c>
      <c r="AI72" s="348">
        <v>1</v>
      </c>
      <c r="AJ72" s="416">
        <f t="shared" si="0"/>
        <v>54</v>
      </c>
      <c r="AK72" s="390"/>
      <c r="AL72" s="391"/>
      <c r="AM72" s="376" t="s">
        <v>245</v>
      </c>
      <c r="AN72" s="353" t="s">
        <v>310</v>
      </c>
      <c r="AO72" s="394"/>
    </row>
    <row r="73" spans="1:41" ht="16.5" customHeight="1">
      <c r="A73" s="338">
        <f t="shared" si="2"/>
        <v>61</v>
      </c>
      <c r="B73" s="389" t="s">
        <v>76</v>
      </c>
      <c r="C73" s="395" t="s">
        <v>77</v>
      </c>
      <c r="D73" s="389"/>
      <c r="E73" s="342">
        <v>3</v>
      </c>
      <c r="F73" s="343"/>
      <c r="G73" s="343"/>
      <c r="H73" s="343"/>
      <c r="I73" s="343"/>
      <c r="J73" s="343"/>
      <c r="K73" s="343"/>
      <c r="L73" s="344"/>
      <c r="M73" s="344"/>
      <c r="N73" s="344">
        <v>18</v>
      </c>
      <c r="O73" s="344">
        <v>19</v>
      </c>
      <c r="P73" s="344"/>
      <c r="Q73" s="344"/>
      <c r="R73" s="344">
        <v>1</v>
      </c>
      <c r="S73" s="344">
        <v>7</v>
      </c>
      <c r="T73" s="346"/>
      <c r="U73" s="346"/>
      <c r="V73" s="346"/>
      <c r="W73" s="346"/>
      <c r="X73" s="346"/>
      <c r="Y73" s="346"/>
      <c r="Z73" s="346"/>
      <c r="AA73" s="348"/>
      <c r="AB73" s="348"/>
      <c r="AC73" s="348"/>
      <c r="AD73" s="348"/>
      <c r="AE73" s="348"/>
      <c r="AF73" s="348"/>
      <c r="AG73" s="348"/>
      <c r="AH73" s="348"/>
      <c r="AI73" s="348"/>
      <c r="AJ73" s="416">
        <f aca="true" t="shared" si="3" ref="AJ73:AJ83">SUM(F73:AI73)</f>
        <v>45</v>
      </c>
      <c r="AK73" s="390"/>
      <c r="AL73" s="391"/>
      <c r="AM73" s="376" t="s">
        <v>250</v>
      </c>
      <c r="AN73" s="353" t="s">
        <v>310</v>
      </c>
      <c r="AO73" s="394"/>
    </row>
    <row r="74" spans="1:41" ht="16.5" customHeight="1">
      <c r="A74" s="338">
        <f t="shared" si="2"/>
        <v>62</v>
      </c>
      <c r="B74" s="389" t="s">
        <v>311</v>
      </c>
      <c r="C74" s="395" t="s">
        <v>312</v>
      </c>
      <c r="D74" s="389"/>
      <c r="E74" s="396">
        <v>3</v>
      </c>
      <c r="F74" s="343"/>
      <c r="G74" s="343"/>
      <c r="H74" s="343"/>
      <c r="I74" s="343"/>
      <c r="J74" s="343"/>
      <c r="K74" s="343"/>
      <c r="L74" s="344"/>
      <c r="M74" s="344"/>
      <c r="N74" s="344"/>
      <c r="O74" s="344"/>
      <c r="P74" s="344"/>
      <c r="Q74" s="344"/>
      <c r="R74" s="344"/>
      <c r="S74" s="344"/>
      <c r="T74" s="346"/>
      <c r="U74" s="346"/>
      <c r="V74" s="346"/>
      <c r="W74" s="346"/>
      <c r="X74" s="346"/>
      <c r="Y74" s="346"/>
      <c r="Z74" s="346"/>
      <c r="AA74" s="348"/>
      <c r="AB74" s="348"/>
      <c r="AC74" s="348"/>
      <c r="AD74" s="348"/>
      <c r="AE74" s="348"/>
      <c r="AF74" s="348"/>
      <c r="AG74" s="348"/>
      <c r="AH74" s="348"/>
      <c r="AI74" s="348"/>
      <c r="AJ74" s="349">
        <f t="shared" si="3"/>
        <v>0</v>
      </c>
      <c r="AK74" s="350"/>
      <c r="AL74" s="351"/>
      <c r="AM74" s="352"/>
      <c r="AN74" s="353"/>
      <c r="AO74" s="354"/>
    </row>
    <row r="75" spans="1:41" ht="16.5" customHeight="1">
      <c r="A75" s="338">
        <f t="shared" si="2"/>
        <v>63</v>
      </c>
      <c r="B75" s="389" t="s">
        <v>69</v>
      </c>
      <c r="C75" s="395" t="s">
        <v>70</v>
      </c>
      <c r="D75" s="389"/>
      <c r="E75" s="396">
        <v>1</v>
      </c>
      <c r="F75" s="343"/>
      <c r="G75" s="343"/>
      <c r="H75" s="343"/>
      <c r="I75" s="343"/>
      <c r="J75" s="343"/>
      <c r="K75" s="343"/>
      <c r="L75" s="344"/>
      <c r="M75" s="344"/>
      <c r="N75" s="344"/>
      <c r="O75" s="344"/>
      <c r="P75" s="344"/>
      <c r="Q75" s="344"/>
      <c r="R75" s="344"/>
      <c r="S75" s="344"/>
      <c r="T75" s="346"/>
      <c r="U75" s="346"/>
      <c r="V75" s="346"/>
      <c r="W75" s="346"/>
      <c r="X75" s="346"/>
      <c r="Y75" s="346"/>
      <c r="Z75" s="346"/>
      <c r="AA75" s="348"/>
      <c r="AB75" s="348"/>
      <c r="AC75" s="348"/>
      <c r="AD75" s="348"/>
      <c r="AE75" s="348"/>
      <c r="AF75" s="348"/>
      <c r="AG75" s="348"/>
      <c r="AH75" s="348"/>
      <c r="AI75" s="348"/>
      <c r="AJ75" s="349">
        <f t="shared" si="3"/>
        <v>0</v>
      </c>
      <c r="AK75" s="350"/>
      <c r="AL75" s="351"/>
      <c r="AM75" s="352"/>
      <c r="AN75" s="353"/>
      <c r="AO75" s="354"/>
    </row>
    <row r="76" spans="1:41" ht="16.5" customHeight="1">
      <c r="A76" s="338">
        <f t="shared" si="2"/>
        <v>64</v>
      </c>
      <c r="B76" s="389" t="s">
        <v>56</v>
      </c>
      <c r="C76" s="395" t="s">
        <v>313</v>
      </c>
      <c r="D76" s="389"/>
      <c r="E76" s="396">
        <v>2</v>
      </c>
      <c r="F76" s="343"/>
      <c r="G76" s="343"/>
      <c r="H76" s="343"/>
      <c r="I76" s="343"/>
      <c r="J76" s="343"/>
      <c r="K76" s="343"/>
      <c r="L76" s="344"/>
      <c r="M76" s="344"/>
      <c r="N76" s="344"/>
      <c r="O76" s="344"/>
      <c r="P76" s="344"/>
      <c r="Q76" s="344"/>
      <c r="R76" s="344"/>
      <c r="S76" s="344"/>
      <c r="T76" s="346"/>
      <c r="U76" s="346"/>
      <c r="V76" s="346"/>
      <c r="W76" s="346"/>
      <c r="X76" s="346"/>
      <c r="Y76" s="346"/>
      <c r="Z76" s="346"/>
      <c r="AA76" s="348"/>
      <c r="AB76" s="348"/>
      <c r="AC76" s="348"/>
      <c r="AD76" s="348"/>
      <c r="AE76" s="348"/>
      <c r="AF76" s="348"/>
      <c r="AG76" s="348"/>
      <c r="AH76" s="348"/>
      <c r="AI76" s="348"/>
      <c r="AJ76" s="349">
        <f t="shared" si="3"/>
        <v>0</v>
      </c>
      <c r="AK76" s="350"/>
      <c r="AL76" s="351"/>
      <c r="AM76" s="352"/>
      <c r="AN76" s="353"/>
      <c r="AO76" s="354"/>
    </row>
    <row r="77" spans="1:41" ht="16.5" customHeight="1">
      <c r="A77" s="338">
        <f t="shared" si="2"/>
        <v>65</v>
      </c>
      <c r="B77" s="389" t="s">
        <v>314</v>
      </c>
      <c r="C77" s="395" t="s">
        <v>315</v>
      </c>
      <c r="D77" s="389"/>
      <c r="E77" s="396">
        <v>1</v>
      </c>
      <c r="F77" s="343"/>
      <c r="G77" s="343"/>
      <c r="H77" s="343"/>
      <c r="I77" s="343"/>
      <c r="J77" s="343">
        <v>1</v>
      </c>
      <c r="K77" s="343"/>
      <c r="L77" s="344"/>
      <c r="M77" s="344"/>
      <c r="N77" s="344"/>
      <c r="O77" s="344"/>
      <c r="P77" s="344"/>
      <c r="Q77" s="344"/>
      <c r="R77" s="344"/>
      <c r="S77" s="344"/>
      <c r="T77" s="346"/>
      <c r="U77" s="346"/>
      <c r="V77" s="346"/>
      <c r="W77" s="346"/>
      <c r="X77" s="346"/>
      <c r="Y77" s="346"/>
      <c r="Z77" s="346"/>
      <c r="AA77" s="348"/>
      <c r="AB77" s="348"/>
      <c r="AC77" s="348"/>
      <c r="AD77" s="348"/>
      <c r="AE77" s="348"/>
      <c r="AF77" s="348"/>
      <c r="AG77" s="348"/>
      <c r="AH77" s="348"/>
      <c r="AI77" s="348"/>
      <c r="AJ77" s="349">
        <f t="shared" si="3"/>
        <v>1</v>
      </c>
      <c r="AK77" s="350"/>
      <c r="AL77" s="351"/>
      <c r="AM77" s="352"/>
      <c r="AN77" s="353"/>
      <c r="AO77" s="354"/>
    </row>
    <row r="78" spans="1:41" ht="16.5" customHeight="1">
      <c r="A78" s="338">
        <f t="shared" si="2"/>
        <v>66</v>
      </c>
      <c r="B78" s="389" t="s">
        <v>316</v>
      </c>
      <c r="C78" s="395" t="s">
        <v>317</v>
      </c>
      <c r="D78" s="389"/>
      <c r="E78" s="396">
        <v>1</v>
      </c>
      <c r="F78" s="343"/>
      <c r="G78" s="343"/>
      <c r="H78" s="343"/>
      <c r="I78" s="343"/>
      <c r="J78" s="343">
        <v>1</v>
      </c>
      <c r="K78" s="343"/>
      <c r="L78" s="344"/>
      <c r="M78" s="344"/>
      <c r="N78" s="344"/>
      <c r="O78" s="344"/>
      <c r="P78" s="344"/>
      <c r="Q78" s="344"/>
      <c r="R78" s="344"/>
      <c r="S78" s="344"/>
      <c r="T78" s="346"/>
      <c r="U78" s="346"/>
      <c r="V78" s="346"/>
      <c r="W78" s="346"/>
      <c r="X78" s="346"/>
      <c r="Y78" s="346"/>
      <c r="Z78" s="346"/>
      <c r="AA78" s="348"/>
      <c r="AB78" s="348"/>
      <c r="AC78" s="348"/>
      <c r="AD78" s="348"/>
      <c r="AE78" s="348"/>
      <c r="AF78" s="348"/>
      <c r="AG78" s="348"/>
      <c r="AH78" s="348"/>
      <c r="AI78" s="348"/>
      <c r="AJ78" s="349">
        <f t="shared" si="3"/>
        <v>1</v>
      </c>
      <c r="AK78" s="350"/>
      <c r="AL78" s="351"/>
      <c r="AM78" s="352"/>
      <c r="AN78" s="353"/>
      <c r="AO78" s="354"/>
    </row>
    <row r="79" spans="1:41" ht="16.5" customHeight="1">
      <c r="A79" s="338">
        <f t="shared" si="2"/>
        <v>67</v>
      </c>
      <c r="B79" s="389" t="s">
        <v>318</v>
      </c>
      <c r="C79" s="395" t="s">
        <v>319</v>
      </c>
      <c r="D79" s="389"/>
      <c r="E79" s="396">
        <v>3</v>
      </c>
      <c r="F79" s="343"/>
      <c r="G79" s="343"/>
      <c r="H79" s="343"/>
      <c r="I79" s="343"/>
      <c r="J79" s="343"/>
      <c r="K79" s="343"/>
      <c r="L79" s="344"/>
      <c r="M79" s="344"/>
      <c r="N79" s="344"/>
      <c r="O79" s="344"/>
      <c r="P79" s="344"/>
      <c r="Q79" s="344"/>
      <c r="R79" s="344"/>
      <c r="S79" s="344"/>
      <c r="T79" s="346"/>
      <c r="U79" s="346"/>
      <c r="V79" s="346"/>
      <c r="W79" s="346"/>
      <c r="X79" s="346"/>
      <c r="Y79" s="346"/>
      <c r="Z79" s="346"/>
      <c r="AA79" s="348"/>
      <c r="AB79" s="348"/>
      <c r="AC79" s="348"/>
      <c r="AD79" s="348"/>
      <c r="AE79" s="348"/>
      <c r="AF79" s="348"/>
      <c r="AG79" s="348"/>
      <c r="AH79" s="348"/>
      <c r="AI79" s="348"/>
      <c r="AJ79" s="349">
        <f t="shared" si="3"/>
        <v>0</v>
      </c>
      <c r="AK79" s="350"/>
      <c r="AL79" s="351"/>
      <c r="AM79" s="352"/>
      <c r="AN79" s="353"/>
      <c r="AO79" s="354"/>
    </row>
    <row r="80" spans="1:41" ht="16.5" customHeight="1">
      <c r="A80" s="338">
        <f t="shared" si="2"/>
        <v>68</v>
      </c>
      <c r="B80" s="389" t="s">
        <v>320</v>
      </c>
      <c r="C80" s="395" t="s">
        <v>321</v>
      </c>
      <c r="D80" s="389"/>
      <c r="E80" s="396">
        <v>2</v>
      </c>
      <c r="F80" s="343"/>
      <c r="G80" s="343"/>
      <c r="H80" s="343"/>
      <c r="I80" s="343"/>
      <c r="J80" s="343"/>
      <c r="K80" s="343"/>
      <c r="L80" s="344"/>
      <c r="M80" s="344"/>
      <c r="N80" s="344"/>
      <c r="O80" s="344"/>
      <c r="P80" s="344"/>
      <c r="Q80" s="344"/>
      <c r="R80" s="344"/>
      <c r="S80" s="344"/>
      <c r="T80" s="346"/>
      <c r="U80" s="346"/>
      <c r="V80" s="346"/>
      <c r="W80" s="346"/>
      <c r="X80" s="346"/>
      <c r="Y80" s="346"/>
      <c r="Z80" s="346"/>
      <c r="AA80" s="348"/>
      <c r="AB80" s="348"/>
      <c r="AC80" s="348"/>
      <c r="AD80" s="348"/>
      <c r="AE80" s="348"/>
      <c r="AF80" s="348"/>
      <c r="AG80" s="348"/>
      <c r="AH80" s="348"/>
      <c r="AI80" s="348"/>
      <c r="AJ80" s="349">
        <f t="shared" si="3"/>
        <v>0</v>
      </c>
      <c r="AK80" s="350"/>
      <c r="AL80" s="351"/>
      <c r="AM80" s="352"/>
      <c r="AN80" s="353"/>
      <c r="AO80" s="354"/>
    </row>
    <row r="81" spans="1:41" ht="16.5" customHeight="1">
      <c r="A81" s="338">
        <f t="shared" si="2"/>
        <v>69</v>
      </c>
      <c r="B81" s="389" t="s">
        <v>322</v>
      </c>
      <c r="C81" s="395" t="s">
        <v>323</v>
      </c>
      <c r="D81" s="389"/>
      <c r="E81" s="396">
        <v>2</v>
      </c>
      <c r="F81" s="343"/>
      <c r="G81" s="343"/>
      <c r="H81" s="343"/>
      <c r="I81" s="343"/>
      <c r="J81" s="343"/>
      <c r="K81" s="343"/>
      <c r="L81" s="344"/>
      <c r="M81" s="344"/>
      <c r="N81" s="344"/>
      <c r="O81" s="344"/>
      <c r="P81" s="344"/>
      <c r="Q81" s="344"/>
      <c r="R81" s="344"/>
      <c r="S81" s="344"/>
      <c r="T81" s="346"/>
      <c r="U81" s="346"/>
      <c r="V81" s="346"/>
      <c r="W81" s="346"/>
      <c r="X81" s="346"/>
      <c r="Y81" s="346"/>
      <c r="Z81" s="346"/>
      <c r="AA81" s="348"/>
      <c r="AB81" s="348"/>
      <c r="AC81" s="348"/>
      <c r="AD81" s="348"/>
      <c r="AE81" s="348"/>
      <c r="AF81" s="348"/>
      <c r="AG81" s="348"/>
      <c r="AH81" s="348"/>
      <c r="AI81" s="348"/>
      <c r="AJ81" s="349">
        <f t="shared" si="3"/>
        <v>0</v>
      </c>
      <c r="AK81" s="350"/>
      <c r="AL81" s="351"/>
      <c r="AM81" s="352"/>
      <c r="AN81" s="353"/>
      <c r="AO81" s="354"/>
    </row>
    <row r="82" spans="1:41" ht="16.5" customHeight="1">
      <c r="A82" s="338">
        <f t="shared" si="2"/>
        <v>70</v>
      </c>
      <c r="B82" s="389" t="s">
        <v>324</v>
      </c>
      <c r="C82" s="395" t="s">
        <v>325</v>
      </c>
      <c r="D82" s="391"/>
      <c r="E82" s="396">
        <v>2</v>
      </c>
      <c r="F82" s="343"/>
      <c r="G82" s="343"/>
      <c r="H82" s="343"/>
      <c r="I82" s="343"/>
      <c r="J82" s="343"/>
      <c r="K82" s="343"/>
      <c r="L82" s="344"/>
      <c r="M82" s="344"/>
      <c r="N82" s="344"/>
      <c r="O82" s="344"/>
      <c r="P82" s="344"/>
      <c r="Q82" s="344"/>
      <c r="R82" s="344"/>
      <c r="S82" s="344"/>
      <c r="T82" s="346"/>
      <c r="U82" s="346"/>
      <c r="V82" s="346"/>
      <c r="W82" s="346"/>
      <c r="X82" s="346"/>
      <c r="Y82" s="346"/>
      <c r="Z82" s="346"/>
      <c r="AA82" s="348"/>
      <c r="AB82" s="348"/>
      <c r="AC82" s="348"/>
      <c r="AD82" s="348"/>
      <c r="AE82" s="348"/>
      <c r="AF82" s="348"/>
      <c r="AG82" s="348"/>
      <c r="AH82" s="348"/>
      <c r="AI82" s="348"/>
      <c r="AJ82" s="349">
        <f t="shared" si="3"/>
        <v>0</v>
      </c>
      <c r="AK82" s="350"/>
      <c r="AL82" s="351"/>
      <c r="AM82" s="352"/>
      <c r="AN82" s="353"/>
      <c r="AO82" s="354"/>
    </row>
    <row r="83" spans="1:41" ht="16.5">
      <c r="A83" s="338">
        <f t="shared" si="2"/>
        <v>71</v>
      </c>
      <c r="B83" s="397" t="s">
        <v>104</v>
      </c>
      <c r="C83" s="398" t="s">
        <v>326</v>
      </c>
      <c r="E83" s="399">
        <v>2</v>
      </c>
      <c r="F83" s="343"/>
      <c r="G83" s="343"/>
      <c r="H83" s="343"/>
      <c r="I83" s="343"/>
      <c r="J83" s="343"/>
      <c r="K83" s="343"/>
      <c r="L83" s="400">
        <v>10</v>
      </c>
      <c r="M83" s="400">
        <v>3</v>
      </c>
      <c r="N83" s="400">
        <v>4</v>
      </c>
      <c r="O83" s="400">
        <v>1</v>
      </c>
      <c r="P83" s="400">
        <v>6</v>
      </c>
      <c r="Q83" s="400">
        <v>1</v>
      </c>
      <c r="R83" s="400">
        <v>1</v>
      </c>
      <c r="S83" s="400">
        <v>1</v>
      </c>
      <c r="T83" s="346"/>
      <c r="U83" s="346"/>
      <c r="V83" s="346"/>
      <c r="W83" s="346"/>
      <c r="X83" s="346"/>
      <c r="Y83" s="346"/>
      <c r="Z83" s="346"/>
      <c r="AA83" s="401"/>
      <c r="AB83" s="401"/>
      <c r="AC83" s="401"/>
      <c r="AD83" s="401"/>
      <c r="AE83" s="401"/>
      <c r="AF83" s="401"/>
      <c r="AG83" s="401"/>
      <c r="AH83" s="401">
        <v>1</v>
      </c>
      <c r="AI83" s="402">
        <v>1</v>
      </c>
      <c r="AJ83" s="403">
        <f t="shared" si="3"/>
        <v>29</v>
      </c>
      <c r="AK83" s="350"/>
      <c r="AL83" s="351"/>
      <c r="AM83" s="376" t="s">
        <v>250</v>
      </c>
      <c r="AN83" s="353" t="s">
        <v>327</v>
      </c>
      <c r="AO83" s="354"/>
    </row>
    <row r="84" spans="2:6" ht="18.75">
      <c r="B84" s="404" t="s">
        <v>28</v>
      </c>
      <c r="C84" s="405"/>
      <c r="E84" s="306"/>
      <c r="F84" s="406" t="s">
        <v>41</v>
      </c>
    </row>
    <row r="85" spans="5:40" ht="18.75">
      <c r="E85" s="306"/>
      <c r="AM85" s="412" t="s">
        <v>328</v>
      </c>
      <c r="AN85" s="413"/>
    </row>
    <row r="86" spans="39:40" ht="18.75">
      <c r="AM86" s="415" t="s">
        <v>329</v>
      </c>
      <c r="AN86" s="407"/>
    </row>
    <row r="87" spans="39:40" ht="18.75">
      <c r="AM87" s="415" t="s">
        <v>330</v>
      </c>
      <c r="AN87" s="407"/>
    </row>
  </sheetData>
  <sheetProtection/>
  <mergeCells count="7">
    <mergeCell ref="I1:AM3"/>
    <mergeCell ref="AL4:AL6"/>
    <mergeCell ref="AM4:AM6"/>
    <mergeCell ref="AO4:AO6"/>
    <mergeCell ref="AJ5:AJ6"/>
    <mergeCell ref="AK5:AK6"/>
    <mergeCell ref="F6:Z6"/>
  </mergeCells>
  <printOptions horizontalCentered="1"/>
  <pageMargins left="0.25" right="0" top="0.25" bottom="0" header="0.15748031496063" footer="0"/>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rgb="FF00B050"/>
  </sheetPr>
  <dimension ref="A1:DL71"/>
  <sheetViews>
    <sheetView showZeros="0" view="pageBreakPreview" zoomScale="55" zoomScaleNormal="70" zoomScaleSheetLayoutView="55" zoomScalePageLayoutView="0" workbookViewId="0" topLeftCell="A1">
      <pane xSplit="9" ySplit="6" topLeftCell="J13" activePane="bottomRight" state="frozen"/>
      <selection pane="topLeft" activeCell="A1" sqref="A1"/>
      <selection pane="topRight" activeCell="I1" sqref="I1"/>
      <selection pane="bottomLeft" activeCell="A7" sqref="A7"/>
      <selection pane="bottomRight" activeCell="M37" sqref="M37"/>
    </sheetView>
  </sheetViews>
  <sheetFormatPr defaultColWidth="12.00390625" defaultRowHeight="21" customHeight="1"/>
  <cols>
    <col min="1" max="1" width="4.625" style="82" customWidth="1"/>
    <col min="2" max="2" width="29.625" style="106" hidden="1" customWidth="1"/>
    <col min="3" max="3" width="13.375" style="106" hidden="1" customWidth="1"/>
    <col min="4" max="4" width="37.375" style="106" customWidth="1"/>
    <col min="5" max="5" width="5.875" style="106" customWidth="1"/>
    <col min="6" max="6" width="26.875" style="106" customWidth="1"/>
    <col min="7" max="7" width="23.875" style="106" customWidth="1"/>
    <col min="8" max="8" width="11.25390625" style="106" customWidth="1"/>
    <col min="9" max="9" width="8.125" style="106" hidden="1" customWidth="1"/>
    <col min="10" max="40" width="9.375" style="82" customWidth="1"/>
    <col min="41" max="41" width="9.375" style="174" customWidth="1"/>
    <col min="42" max="63" width="9.375" style="82" customWidth="1"/>
    <col min="64" max="67" width="9.375" style="174" customWidth="1"/>
    <col min="68" max="100" width="9.375" style="82" customWidth="1"/>
    <col min="101" max="116" width="12.00390625" style="104" customWidth="1"/>
    <col min="117" max="16384" width="12.00390625" style="82" customWidth="1"/>
  </cols>
  <sheetData>
    <row r="1" spans="1:116" s="73" customFormat="1" ht="24" customHeight="1">
      <c r="A1" s="576" t="s">
        <v>88</v>
      </c>
      <c r="B1" s="576"/>
      <c r="C1" s="576"/>
      <c r="D1" s="576"/>
      <c r="E1" s="576"/>
      <c r="F1" s="576"/>
      <c r="G1" s="72"/>
      <c r="CW1" s="534"/>
      <c r="CX1" s="534"/>
      <c r="CY1" s="534"/>
      <c r="CZ1" s="534"/>
      <c r="DA1" s="534"/>
      <c r="DB1" s="534"/>
      <c r="DC1" s="534"/>
      <c r="DD1" s="534"/>
      <c r="DE1" s="534"/>
      <c r="DF1" s="534"/>
      <c r="DG1" s="534"/>
      <c r="DH1" s="534"/>
      <c r="DI1" s="534"/>
      <c r="DJ1" s="534"/>
      <c r="DK1" s="534"/>
      <c r="DL1" s="534"/>
    </row>
    <row r="2" spans="1:116" s="76" customFormat="1" ht="24" customHeight="1">
      <c r="A2" s="576" t="s">
        <v>371</v>
      </c>
      <c r="B2" s="576"/>
      <c r="C2" s="576"/>
      <c r="D2" s="576"/>
      <c r="E2" s="576"/>
      <c r="F2" s="576"/>
      <c r="G2" s="74"/>
      <c r="H2" s="75"/>
      <c r="I2" s="75"/>
      <c r="AH2" s="76">
        <f>SUM(AE7:AK7)</f>
        <v>0</v>
      </c>
      <c r="CW2" s="535"/>
      <c r="CX2" s="535"/>
      <c r="CY2" s="535"/>
      <c r="CZ2" s="535"/>
      <c r="DA2" s="535"/>
      <c r="DB2" s="535"/>
      <c r="DC2" s="535"/>
      <c r="DD2" s="535"/>
      <c r="DE2" s="535"/>
      <c r="DF2" s="535"/>
      <c r="DG2" s="535"/>
      <c r="DH2" s="535"/>
      <c r="DI2" s="535"/>
      <c r="DJ2" s="535"/>
      <c r="DK2" s="535"/>
      <c r="DL2" s="535"/>
    </row>
    <row r="3" spans="1:100" ht="27.75" customHeight="1">
      <c r="A3" s="577" t="s">
        <v>0</v>
      </c>
      <c r="B3" s="562" t="s">
        <v>30</v>
      </c>
      <c r="C3" s="77"/>
      <c r="D3" s="562" t="s">
        <v>31</v>
      </c>
      <c r="E3" s="580" t="s">
        <v>32</v>
      </c>
      <c r="F3" s="562" t="s">
        <v>33</v>
      </c>
      <c r="G3" s="569" t="s">
        <v>34</v>
      </c>
      <c r="H3" s="572" t="s">
        <v>35</v>
      </c>
      <c r="I3" s="572" t="s">
        <v>35</v>
      </c>
      <c r="J3" s="78"/>
      <c r="K3" s="560" t="s">
        <v>36</v>
      </c>
      <c r="L3" s="560"/>
      <c r="M3" s="79">
        <v>32</v>
      </c>
      <c r="N3" s="79"/>
      <c r="O3" s="79"/>
      <c r="P3" s="80"/>
      <c r="Q3" s="78"/>
      <c r="R3" s="560" t="s">
        <v>36</v>
      </c>
      <c r="S3" s="560"/>
      <c r="T3" s="79">
        <f>M3+1</f>
        <v>33</v>
      </c>
      <c r="U3" s="79"/>
      <c r="V3" s="79"/>
      <c r="W3" s="139"/>
      <c r="X3" s="79"/>
      <c r="Y3" s="560" t="s">
        <v>36</v>
      </c>
      <c r="Z3" s="560"/>
      <c r="AA3" s="79">
        <f>T3+1</f>
        <v>34</v>
      </c>
      <c r="AB3" s="79"/>
      <c r="AC3" s="79"/>
      <c r="AD3" s="80"/>
      <c r="AE3" s="79"/>
      <c r="AF3" s="560" t="s">
        <v>36</v>
      </c>
      <c r="AG3" s="560"/>
      <c r="AH3" s="79">
        <f>AA3+1</f>
        <v>35</v>
      </c>
      <c r="AI3" s="79"/>
      <c r="AJ3" s="81"/>
      <c r="AK3" s="80"/>
      <c r="AL3" s="78"/>
      <c r="AM3" s="560" t="s">
        <v>36</v>
      </c>
      <c r="AN3" s="560"/>
      <c r="AO3" s="165">
        <f>AH3+1</f>
        <v>36</v>
      </c>
      <c r="AP3" s="79"/>
      <c r="AQ3" s="81"/>
      <c r="AR3" s="80"/>
      <c r="AS3" s="79"/>
      <c r="AT3" s="560" t="s">
        <v>36</v>
      </c>
      <c r="AU3" s="560"/>
      <c r="AV3" s="79">
        <f>AO3+1</f>
        <v>37</v>
      </c>
      <c r="AW3" s="79"/>
      <c r="AX3" s="81"/>
      <c r="AY3" s="80"/>
      <c r="AZ3" s="79"/>
      <c r="BA3" s="560" t="s">
        <v>36</v>
      </c>
      <c r="BB3" s="560"/>
      <c r="BC3" s="79">
        <f>AV3+1</f>
        <v>38</v>
      </c>
      <c r="BD3" s="560"/>
      <c r="BE3" s="560"/>
      <c r="BF3" s="561"/>
      <c r="BG3" s="79"/>
      <c r="BH3" s="560" t="s">
        <v>36</v>
      </c>
      <c r="BI3" s="560"/>
      <c r="BJ3" s="79">
        <f>BC3+1</f>
        <v>39</v>
      </c>
      <c r="BK3" s="79"/>
      <c r="BL3" s="163"/>
      <c r="BM3" s="164"/>
      <c r="BN3" s="165"/>
      <c r="BO3" s="575" t="s">
        <v>36</v>
      </c>
      <c r="BP3" s="575"/>
      <c r="BQ3" s="79">
        <f>BJ3+1</f>
        <v>40</v>
      </c>
      <c r="BR3" s="560"/>
      <c r="BS3" s="560"/>
      <c r="BT3" s="561"/>
      <c r="BU3" s="79"/>
      <c r="BV3" s="560" t="s">
        <v>36</v>
      </c>
      <c r="BW3" s="560"/>
      <c r="BX3" s="79">
        <f>BQ3+1</f>
        <v>41</v>
      </c>
      <c r="BY3" s="79"/>
      <c r="BZ3" s="81"/>
      <c r="CA3" s="80"/>
      <c r="CB3" s="79"/>
      <c r="CC3" s="560" t="s">
        <v>36</v>
      </c>
      <c r="CD3" s="560"/>
      <c r="CE3" s="79">
        <f>BX3+1</f>
        <v>42</v>
      </c>
      <c r="CF3" s="560"/>
      <c r="CG3" s="560"/>
      <c r="CH3" s="561"/>
      <c r="CI3" s="79"/>
      <c r="CJ3" s="560" t="s">
        <v>36</v>
      </c>
      <c r="CK3" s="560"/>
      <c r="CL3" s="79">
        <f>CE3+1</f>
        <v>43</v>
      </c>
      <c r="CM3" s="560"/>
      <c r="CN3" s="560"/>
      <c r="CO3" s="561"/>
      <c r="CP3" s="79"/>
      <c r="CQ3" s="560" t="s">
        <v>36</v>
      </c>
      <c r="CR3" s="560"/>
      <c r="CS3" s="79">
        <f>CL3+1</f>
        <v>44</v>
      </c>
      <c r="CT3" s="560"/>
      <c r="CU3" s="560"/>
      <c r="CV3" s="561"/>
    </row>
    <row r="4" spans="1:100" ht="22.5" customHeight="1">
      <c r="A4" s="578"/>
      <c r="B4" s="563"/>
      <c r="C4" s="83"/>
      <c r="D4" s="563"/>
      <c r="E4" s="581"/>
      <c r="F4" s="563"/>
      <c r="G4" s="570"/>
      <c r="H4" s="573"/>
      <c r="I4" s="573"/>
      <c r="J4" s="84" t="s">
        <v>5</v>
      </c>
      <c r="K4" s="85" t="s">
        <v>6</v>
      </c>
      <c r="L4" s="85" t="s">
        <v>7</v>
      </c>
      <c r="M4" s="85" t="s">
        <v>8</v>
      </c>
      <c r="N4" s="85" t="s">
        <v>9</v>
      </c>
      <c r="O4" s="86" t="s">
        <v>10</v>
      </c>
      <c r="P4" s="87" t="s">
        <v>11</v>
      </c>
      <c r="Q4" s="84" t="s">
        <v>5</v>
      </c>
      <c r="R4" s="85" t="s">
        <v>6</v>
      </c>
      <c r="S4" s="85" t="s">
        <v>7</v>
      </c>
      <c r="T4" s="85" t="s">
        <v>8</v>
      </c>
      <c r="U4" s="85" t="s">
        <v>9</v>
      </c>
      <c r="V4" s="86" t="s">
        <v>10</v>
      </c>
      <c r="W4" s="140" t="s">
        <v>11</v>
      </c>
      <c r="X4" s="84" t="s">
        <v>5</v>
      </c>
      <c r="Y4" s="85" t="s">
        <v>6</v>
      </c>
      <c r="Z4" s="85" t="s">
        <v>7</v>
      </c>
      <c r="AA4" s="85" t="s">
        <v>8</v>
      </c>
      <c r="AB4" s="85" t="s">
        <v>9</v>
      </c>
      <c r="AC4" s="86" t="s">
        <v>10</v>
      </c>
      <c r="AD4" s="87" t="s">
        <v>11</v>
      </c>
      <c r="AE4" s="84" t="s">
        <v>5</v>
      </c>
      <c r="AF4" s="85" t="s">
        <v>6</v>
      </c>
      <c r="AG4" s="85" t="s">
        <v>7</v>
      </c>
      <c r="AH4" s="85" t="s">
        <v>8</v>
      </c>
      <c r="AI4" s="85" t="s">
        <v>9</v>
      </c>
      <c r="AJ4" s="86" t="s">
        <v>10</v>
      </c>
      <c r="AK4" s="88" t="s">
        <v>11</v>
      </c>
      <c r="AL4" s="84" t="s">
        <v>5</v>
      </c>
      <c r="AM4" s="85" t="s">
        <v>6</v>
      </c>
      <c r="AN4" s="85" t="s">
        <v>7</v>
      </c>
      <c r="AO4" s="169" t="s">
        <v>8</v>
      </c>
      <c r="AP4" s="85" t="s">
        <v>9</v>
      </c>
      <c r="AQ4" s="86" t="s">
        <v>10</v>
      </c>
      <c r="AR4" s="88" t="s">
        <v>11</v>
      </c>
      <c r="AS4" s="84" t="s">
        <v>5</v>
      </c>
      <c r="AT4" s="85" t="s">
        <v>6</v>
      </c>
      <c r="AU4" s="85" t="s">
        <v>7</v>
      </c>
      <c r="AV4" s="85" t="s">
        <v>8</v>
      </c>
      <c r="AW4" s="85" t="s">
        <v>9</v>
      </c>
      <c r="AX4" s="86" t="s">
        <v>10</v>
      </c>
      <c r="AY4" s="88" t="s">
        <v>11</v>
      </c>
      <c r="AZ4" s="84" t="s">
        <v>5</v>
      </c>
      <c r="BA4" s="85" t="s">
        <v>6</v>
      </c>
      <c r="BB4" s="85" t="s">
        <v>7</v>
      </c>
      <c r="BC4" s="85" t="s">
        <v>8</v>
      </c>
      <c r="BD4" s="85" t="s">
        <v>9</v>
      </c>
      <c r="BE4" s="86" t="s">
        <v>10</v>
      </c>
      <c r="BF4" s="88" t="s">
        <v>11</v>
      </c>
      <c r="BG4" s="84" t="s">
        <v>5</v>
      </c>
      <c r="BH4" s="85" t="s">
        <v>6</v>
      </c>
      <c r="BI4" s="85" t="s">
        <v>7</v>
      </c>
      <c r="BJ4" s="85" t="s">
        <v>8</v>
      </c>
      <c r="BK4" s="85" t="s">
        <v>9</v>
      </c>
      <c r="BL4" s="166" t="s">
        <v>10</v>
      </c>
      <c r="BM4" s="167" t="s">
        <v>11</v>
      </c>
      <c r="BN4" s="168" t="s">
        <v>5</v>
      </c>
      <c r="BO4" s="169" t="s">
        <v>6</v>
      </c>
      <c r="BP4" s="85" t="s">
        <v>7</v>
      </c>
      <c r="BQ4" s="85" t="s">
        <v>8</v>
      </c>
      <c r="BR4" s="85" t="s">
        <v>9</v>
      </c>
      <c r="BS4" s="86" t="s">
        <v>10</v>
      </c>
      <c r="BT4" s="88" t="s">
        <v>11</v>
      </c>
      <c r="BU4" s="84" t="s">
        <v>5</v>
      </c>
      <c r="BV4" s="85" t="s">
        <v>6</v>
      </c>
      <c r="BW4" s="85" t="s">
        <v>7</v>
      </c>
      <c r="BX4" s="85" t="s">
        <v>8</v>
      </c>
      <c r="BY4" s="85" t="s">
        <v>9</v>
      </c>
      <c r="BZ4" s="86" t="s">
        <v>10</v>
      </c>
      <c r="CA4" s="88" t="s">
        <v>11</v>
      </c>
      <c r="CB4" s="84" t="s">
        <v>5</v>
      </c>
      <c r="CC4" s="85" t="s">
        <v>6</v>
      </c>
      <c r="CD4" s="85" t="s">
        <v>7</v>
      </c>
      <c r="CE4" s="85" t="s">
        <v>8</v>
      </c>
      <c r="CF4" s="85" t="s">
        <v>9</v>
      </c>
      <c r="CG4" s="86" t="s">
        <v>10</v>
      </c>
      <c r="CH4" s="88" t="s">
        <v>11</v>
      </c>
      <c r="CI4" s="84" t="s">
        <v>5</v>
      </c>
      <c r="CJ4" s="85" t="s">
        <v>6</v>
      </c>
      <c r="CK4" s="85" t="s">
        <v>7</v>
      </c>
      <c r="CL4" s="85" t="s">
        <v>8</v>
      </c>
      <c r="CM4" s="85" t="s">
        <v>9</v>
      </c>
      <c r="CN4" s="86" t="s">
        <v>10</v>
      </c>
      <c r="CO4" s="88" t="s">
        <v>11</v>
      </c>
      <c r="CP4" s="84" t="s">
        <v>5</v>
      </c>
      <c r="CQ4" s="85" t="s">
        <v>6</v>
      </c>
      <c r="CR4" s="85" t="s">
        <v>7</v>
      </c>
      <c r="CS4" s="85" t="s">
        <v>8</v>
      </c>
      <c r="CT4" s="85" t="s">
        <v>9</v>
      </c>
      <c r="CU4" s="86" t="s">
        <v>10</v>
      </c>
      <c r="CV4" s="88" t="s">
        <v>11</v>
      </c>
    </row>
    <row r="5" spans="1:116" s="93" customFormat="1" ht="25.5" customHeight="1">
      <c r="A5" s="579"/>
      <c r="B5" s="563"/>
      <c r="C5" s="83"/>
      <c r="D5" s="564"/>
      <c r="E5" s="582"/>
      <c r="F5" s="564"/>
      <c r="G5" s="571"/>
      <c r="H5" s="574"/>
      <c r="I5" s="574"/>
      <c r="J5" s="89">
        <v>42800</v>
      </c>
      <c r="K5" s="90">
        <f aca="true" t="shared" si="0" ref="K5:Q5">J5+1</f>
        <v>42801</v>
      </c>
      <c r="L5" s="90">
        <f t="shared" si="0"/>
        <v>42802</v>
      </c>
      <c r="M5" s="90">
        <f t="shared" si="0"/>
        <v>42803</v>
      </c>
      <c r="N5" s="90">
        <f t="shared" si="0"/>
        <v>42804</v>
      </c>
      <c r="O5" s="90">
        <f t="shared" si="0"/>
        <v>42805</v>
      </c>
      <c r="P5" s="91">
        <f t="shared" si="0"/>
        <v>42806</v>
      </c>
      <c r="Q5" s="89">
        <f t="shared" si="0"/>
        <v>42807</v>
      </c>
      <c r="R5" s="90">
        <f aca="true" t="shared" si="1" ref="R5:BF5">Q5+1</f>
        <v>42808</v>
      </c>
      <c r="S5" s="90">
        <f t="shared" si="1"/>
        <v>42809</v>
      </c>
      <c r="T5" s="90">
        <f t="shared" si="1"/>
        <v>42810</v>
      </c>
      <c r="U5" s="90">
        <f t="shared" si="1"/>
        <v>42811</v>
      </c>
      <c r="V5" s="90">
        <f t="shared" si="1"/>
        <v>42812</v>
      </c>
      <c r="W5" s="141">
        <f t="shared" si="1"/>
        <v>42813</v>
      </c>
      <c r="X5" s="89">
        <f t="shared" si="1"/>
        <v>42814</v>
      </c>
      <c r="Y5" s="90">
        <f t="shared" si="1"/>
        <v>42815</v>
      </c>
      <c r="Z5" s="90">
        <f t="shared" si="1"/>
        <v>42816</v>
      </c>
      <c r="AA5" s="90">
        <f t="shared" si="1"/>
        <v>42817</v>
      </c>
      <c r="AB5" s="90">
        <f t="shared" si="1"/>
        <v>42818</v>
      </c>
      <c r="AC5" s="90">
        <f t="shared" si="1"/>
        <v>42819</v>
      </c>
      <c r="AD5" s="91">
        <f t="shared" si="1"/>
        <v>42820</v>
      </c>
      <c r="AE5" s="89">
        <f t="shared" si="1"/>
        <v>42821</v>
      </c>
      <c r="AF5" s="90">
        <f t="shared" si="1"/>
        <v>42822</v>
      </c>
      <c r="AG5" s="90">
        <f t="shared" si="1"/>
        <v>42823</v>
      </c>
      <c r="AH5" s="90">
        <f t="shared" si="1"/>
        <v>42824</v>
      </c>
      <c r="AI5" s="90">
        <f t="shared" si="1"/>
        <v>42825</v>
      </c>
      <c r="AJ5" s="90">
        <f t="shared" si="1"/>
        <v>42826</v>
      </c>
      <c r="AK5" s="92">
        <f t="shared" si="1"/>
        <v>42827</v>
      </c>
      <c r="AL5" s="89">
        <f t="shared" si="1"/>
        <v>42828</v>
      </c>
      <c r="AM5" s="90">
        <f t="shared" si="1"/>
        <v>42829</v>
      </c>
      <c r="AN5" s="90">
        <f t="shared" si="1"/>
        <v>42830</v>
      </c>
      <c r="AO5" s="170">
        <f t="shared" si="1"/>
        <v>42831</v>
      </c>
      <c r="AP5" s="90">
        <f t="shared" si="1"/>
        <v>42832</v>
      </c>
      <c r="AQ5" s="90">
        <f t="shared" si="1"/>
        <v>42833</v>
      </c>
      <c r="AR5" s="92">
        <f t="shared" si="1"/>
        <v>42834</v>
      </c>
      <c r="AS5" s="89">
        <f t="shared" si="1"/>
        <v>42835</v>
      </c>
      <c r="AT5" s="90">
        <f t="shared" si="1"/>
        <v>42836</v>
      </c>
      <c r="AU5" s="90">
        <f t="shared" si="1"/>
        <v>42837</v>
      </c>
      <c r="AV5" s="90">
        <f t="shared" si="1"/>
        <v>42838</v>
      </c>
      <c r="AW5" s="90">
        <f t="shared" si="1"/>
        <v>42839</v>
      </c>
      <c r="AX5" s="90">
        <f t="shared" si="1"/>
        <v>42840</v>
      </c>
      <c r="AY5" s="92">
        <f t="shared" si="1"/>
        <v>42841</v>
      </c>
      <c r="AZ5" s="89">
        <f t="shared" si="1"/>
        <v>42842</v>
      </c>
      <c r="BA5" s="90">
        <f t="shared" si="1"/>
        <v>42843</v>
      </c>
      <c r="BB5" s="90">
        <f t="shared" si="1"/>
        <v>42844</v>
      </c>
      <c r="BC5" s="90">
        <f t="shared" si="1"/>
        <v>42845</v>
      </c>
      <c r="BD5" s="90">
        <f t="shared" si="1"/>
        <v>42846</v>
      </c>
      <c r="BE5" s="90">
        <f t="shared" si="1"/>
        <v>42847</v>
      </c>
      <c r="BF5" s="92">
        <f t="shared" si="1"/>
        <v>42848</v>
      </c>
      <c r="BG5" s="89">
        <f aca="true" t="shared" si="2" ref="BG5:BT5">BF5+1</f>
        <v>42849</v>
      </c>
      <c r="BH5" s="90">
        <f t="shared" si="2"/>
        <v>42850</v>
      </c>
      <c r="BI5" s="90">
        <f t="shared" si="2"/>
        <v>42851</v>
      </c>
      <c r="BJ5" s="90">
        <f t="shared" si="2"/>
        <v>42852</v>
      </c>
      <c r="BK5" s="90">
        <f t="shared" si="2"/>
        <v>42853</v>
      </c>
      <c r="BL5" s="170">
        <f t="shared" si="2"/>
        <v>42854</v>
      </c>
      <c r="BM5" s="171">
        <f t="shared" si="2"/>
        <v>42855</v>
      </c>
      <c r="BN5" s="172">
        <f t="shared" si="2"/>
        <v>42856</v>
      </c>
      <c r="BO5" s="170">
        <f t="shared" si="2"/>
        <v>42857</v>
      </c>
      <c r="BP5" s="90">
        <f t="shared" si="2"/>
        <v>42858</v>
      </c>
      <c r="BQ5" s="90">
        <f t="shared" si="2"/>
        <v>42859</v>
      </c>
      <c r="BR5" s="90">
        <f t="shared" si="2"/>
        <v>42860</v>
      </c>
      <c r="BS5" s="90">
        <f t="shared" si="2"/>
        <v>42861</v>
      </c>
      <c r="BT5" s="92">
        <f t="shared" si="2"/>
        <v>42862</v>
      </c>
      <c r="BU5" s="89">
        <f aca="true" t="shared" si="3" ref="BU5:CH5">BT5+1</f>
        <v>42863</v>
      </c>
      <c r="BV5" s="90">
        <f t="shared" si="3"/>
        <v>42864</v>
      </c>
      <c r="BW5" s="90">
        <f t="shared" si="3"/>
        <v>42865</v>
      </c>
      <c r="BX5" s="90">
        <f t="shared" si="3"/>
        <v>42866</v>
      </c>
      <c r="BY5" s="90">
        <f t="shared" si="3"/>
        <v>42867</v>
      </c>
      <c r="BZ5" s="90">
        <f t="shared" si="3"/>
        <v>42868</v>
      </c>
      <c r="CA5" s="92">
        <f t="shared" si="3"/>
        <v>42869</v>
      </c>
      <c r="CB5" s="89">
        <f t="shared" si="3"/>
        <v>42870</v>
      </c>
      <c r="CC5" s="90">
        <f t="shared" si="3"/>
        <v>42871</v>
      </c>
      <c r="CD5" s="90">
        <f t="shared" si="3"/>
        <v>42872</v>
      </c>
      <c r="CE5" s="90">
        <f t="shared" si="3"/>
        <v>42873</v>
      </c>
      <c r="CF5" s="90">
        <f t="shared" si="3"/>
        <v>42874</v>
      </c>
      <c r="CG5" s="90">
        <f t="shared" si="3"/>
        <v>42875</v>
      </c>
      <c r="CH5" s="92">
        <f t="shared" si="3"/>
        <v>42876</v>
      </c>
      <c r="CI5" s="89">
        <f aca="true" t="shared" si="4" ref="CI5:CO5">CH5+1</f>
        <v>42877</v>
      </c>
      <c r="CJ5" s="90">
        <f t="shared" si="4"/>
        <v>42878</v>
      </c>
      <c r="CK5" s="90">
        <f t="shared" si="4"/>
        <v>42879</v>
      </c>
      <c r="CL5" s="90">
        <f t="shared" si="4"/>
        <v>42880</v>
      </c>
      <c r="CM5" s="90">
        <f t="shared" si="4"/>
        <v>42881</v>
      </c>
      <c r="CN5" s="90">
        <f t="shared" si="4"/>
        <v>42882</v>
      </c>
      <c r="CO5" s="92">
        <f t="shared" si="4"/>
        <v>42883</v>
      </c>
      <c r="CP5" s="89">
        <f aca="true" t="shared" si="5" ref="CP5:CV5">CO5+1</f>
        <v>42884</v>
      </c>
      <c r="CQ5" s="90">
        <f t="shared" si="5"/>
        <v>42885</v>
      </c>
      <c r="CR5" s="90">
        <f t="shared" si="5"/>
        <v>42886</v>
      </c>
      <c r="CS5" s="90">
        <f t="shared" si="5"/>
        <v>42887</v>
      </c>
      <c r="CT5" s="90">
        <f t="shared" si="5"/>
        <v>42888</v>
      </c>
      <c r="CU5" s="90">
        <f t="shared" si="5"/>
        <v>42889</v>
      </c>
      <c r="CV5" s="92">
        <f t="shared" si="5"/>
        <v>42890</v>
      </c>
      <c r="CW5" s="536"/>
      <c r="CX5" s="536"/>
      <c r="CY5" s="536"/>
      <c r="CZ5" s="536"/>
      <c r="DA5" s="536"/>
      <c r="DB5" s="536"/>
      <c r="DC5" s="536"/>
      <c r="DD5" s="536"/>
      <c r="DE5" s="536"/>
      <c r="DF5" s="536"/>
      <c r="DG5" s="536"/>
      <c r="DH5" s="536"/>
      <c r="DI5" s="536"/>
      <c r="DJ5" s="536"/>
      <c r="DK5" s="536"/>
      <c r="DL5" s="536"/>
    </row>
    <row r="6" spans="1:116" s="97" customFormat="1" ht="30" customHeight="1">
      <c r="A6" s="94"/>
      <c r="B6" s="567" t="s">
        <v>85</v>
      </c>
      <c r="C6" s="568"/>
      <c r="D6" s="568"/>
      <c r="E6" s="527"/>
      <c r="F6" s="120"/>
      <c r="G6" s="120"/>
      <c r="H6" s="120"/>
      <c r="I6" s="120"/>
      <c r="J6" s="95"/>
      <c r="K6" s="95"/>
      <c r="L6" s="95"/>
      <c r="M6" s="95"/>
      <c r="N6" s="95"/>
      <c r="O6" s="95"/>
      <c r="P6" s="95"/>
      <c r="Q6" s="95"/>
      <c r="R6" s="95"/>
      <c r="S6" s="95"/>
      <c r="T6" s="95"/>
      <c r="U6" s="95"/>
      <c r="V6" s="95"/>
      <c r="W6" s="142"/>
      <c r="X6" s="95"/>
      <c r="Y6" s="95"/>
      <c r="Z6" s="95"/>
      <c r="AA6" s="95"/>
      <c r="AB6" s="95"/>
      <c r="AC6" s="95"/>
      <c r="AD6" s="96"/>
      <c r="AE6" s="95"/>
      <c r="AF6" s="95"/>
      <c r="AG6" s="95"/>
      <c r="AH6" s="95"/>
      <c r="AI6" s="95"/>
      <c r="AJ6" s="95"/>
      <c r="AK6" s="95"/>
      <c r="AL6" s="95"/>
      <c r="AM6" s="95"/>
      <c r="AN6" s="95"/>
      <c r="AO6" s="173"/>
      <c r="AP6" s="95"/>
      <c r="AQ6" s="95"/>
      <c r="AR6" s="96"/>
      <c r="AS6" s="95"/>
      <c r="AT6" s="95"/>
      <c r="AU6" s="95"/>
      <c r="AV6" s="95"/>
      <c r="AW6" s="95"/>
      <c r="AX6" s="95"/>
      <c r="AY6" s="95"/>
      <c r="AZ6" s="95"/>
      <c r="BA6" s="95"/>
      <c r="BB6" s="95"/>
      <c r="BC6" s="95"/>
      <c r="BD6" s="95"/>
      <c r="BE6" s="95"/>
      <c r="BF6" s="95"/>
      <c r="BG6" s="95"/>
      <c r="BH6" s="95"/>
      <c r="BI6" s="95"/>
      <c r="BJ6" s="95"/>
      <c r="BK6" s="95"/>
      <c r="BL6" s="173"/>
      <c r="BM6" s="173"/>
      <c r="BN6" s="173"/>
      <c r="BO6" s="173"/>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537"/>
      <c r="CX6" s="104"/>
      <c r="CY6" s="104"/>
      <c r="CZ6" s="104"/>
      <c r="DA6" s="104"/>
      <c r="DB6" s="104"/>
      <c r="DC6" s="104"/>
      <c r="DD6" s="104"/>
      <c r="DE6" s="104"/>
      <c r="DF6" s="104"/>
      <c r="DG6" s="104"/>
      <c r="DH6" s="104"/>
      <c r="DI6" s="104"/>
      <c r="DJ6" s="104"/>
      <c r="DK6" s="104"/>
      <c r="DL6" s="104"/>
    </row>
    <row r="7" spans="1:116" s="99" customFormat="1" ht="31.5" customHeight="1">
      <c r="A7" s="115">
        <v>1</v>
      </c>
      <c r="B7" s="422" t="s">
        <v>355</v>
      </c>
      <c r="C7" s="116" t="s">
        <v>50</v>
      </c>
      <c r="D7" s="301" t="s">
        <v>298</v>
      </c>
      <c r="E7" s="528">
        <v>39</v>
      </c>
      <c r="F7" s="435" t="s">
        <v>60</v>
      </c>
      <c r="G7" s="193" t="s">
        <v>331</v>
      </c>
      <c r="H7" s="134"/>
      <c r="I7" s="180">
        <f aca="true" t="shared" si="6" ref="I7:I18">SUM(J7:CH7)</f>
        <v>39</v>
      </c>
      <c r="J7" s="197">
        <v>3</v>
      </c>
      <c r="K7" s="198"/>
      <c r="L7" s="199">
        <v>3</v>
      </c>
      <c r="M7" s="199"/>
      <c r="N7" s="199">
        <v>3</v>
      </c>
      <c r="O7" s="199"/>
      <c r="P7" s="200">
        <v>6</v>
      </c>
      <c r="Q7" s="199"/>
      <c r="R7" s="198">
        <v>3</v>
      </c>
      <c r="S7" s="199"/>
      <c r="T7" s="199">
        <v>3</v>
      </c>
      <c r="U7" s="199"/>
      <c r="V7" s="199">
        <v>3</v>
      </c>
      <c r="W7" s="201"/>
      <c r="X7" s="199">
        <v>3</v>
      </c>
      <c r="Y7" s="199"/>
      <c r="Z7" s="199">
        <v>3</v>
      </c>
      <c r="AA7" s="199"/>
      <c r="AB7" s="199">
        <v>3</v>
      </c>
      <c r="AC7" s="199"/>
      <c r="AD7" s="202">
        <v>6</v>
      </c>
      <c r="AE7" s="207" t="s">
        <v>46</v>
      </c>
      <c r="AF7" s="199"/>
      <c r="AG7" s="205"/>
      <c r="AH7" s="199"/>
      <c r="AI7" s="199"/>
      <c r="AJ7" s="199"/>
      <c r="AK7" s="200"/>
      <c r="AL7" s="199"/>
      <c r="AM7" s="448" t="s">
        <v>373</v>
      </c>
      <c r="AN7" s="199"/>
      <c r="AO7" s="430"/>
      <c r="AP7" s="199"/>
      <c r="AQ7" s="199"/>
      <c r="AR7" s="204"/>
      <c r="AS7" s="205"/>
      <c r="AT7" s="198"/>
      <c r="AU7" s="206"/>
      <c r="AV7" s="198"/>
      <c r="AW7" s="198"/>
      <c r="AX7" s="198"/>
      <c r="AY7" s="200"/>
      <c r="AZ7" s="205"/>
      <c r="BA7" s="199"/>
      <c r="BB7" s="199"/>
      <c r="BC7" s="198"/>
      <c r="BD7" s="198"/>
      <c r="BE7" s="198"/>
      <c r="BF7" s="200"/>
      <c r="BG7" s="203"/>
      <c r="BH7" s="205"/>
      <c r="BI7" s="206"/>
      <c r="BJ7" s="198"/>
      <c r="BK7" s="198"/>
      <c r="BL7" s="208"/>
      <c r="BM7" s="209"/>
      <c r="BN7" s="210"/>
      <c r="BO7" s="208"/>
      <c r="BP7" s="206"/>
      <c r="BQ7" s="198"/>
      <c r="BR7" s="198"/>
      <c r="BS7" s="198"/>
      <c r="BT7" s="200"/>
      <c r="BU7" s="203"/>
      <c r="BV7" s="198"/>
      <c r="BW7" s="206"/>
      <c r="BX7" s="198"/>
      <c r="BY7" s="198"/>
      <c r="BZ7" s="198"/>
      <c r="CA7" s="200"/>
      <c r="CB7" s="203"/>
      <c r="CC7" s="198"/>
      <c r="CD7" s="199"/>
      <c r="CE7" s="198"/>
      <c r="CF7" s="198"/>
      <c r="CG7" s="198"/>
      <c r="CH7" s="200"/>
      <c r="CI7" s="203"/>
      <c r="CJ7" s="198"/>
      <c r="CK7" s="199"/>
      <c r="CL7" s="198"/>
      <c r="CM7" s="198"/>
      <c r="CN7" s="198"/>
      <c r="CO7" s="199"/>
      <c r="CP7" s="203"/>
      <c r="CQ7" s="198"/>
      <c r="CR7" s="199"/>
      <c r="CS7" s="198"/>
      <c r="CT7" s="198"/>
      <c r="CU7" s="198"/>
      <c r="CV7" s="199"/>
      <c r="CW7" s="538"/>
      <c r="CX7" s="538"/>
      <c r="CY7" s="538"/>
      <c r="CZ7" s="538"/>
      <c r="DA7" s="538"/>
      <c r="DB7" s="538"/>
      <c r="DC7" s="538"/>
      <c r="DD7" s="538"/>
      <c r="DE7" s="538"/>
      <c r="DF7" s="538"/>
      <c r="DG7" s="538"/>
      <c r="DH7" s="538"/>
      <c r="DI7" s="538"/>
      <c r="DJ7" s="538"/>
      <c r="DK7" s="538"/>
      <c r="DL7" s="538"/>
    </row>
    <row r="8" spans="1:116" s="99" customFormat="1" ht="31.5" customHeight="1">
      <c r="A8" s="98">
        <f>A7+1</f>
        <v>2</v>
      </c>
      <c r="B8" s="419" t="s">
        <v>356</v>
      </c>
      <c r="C8" s="101"/>
      <c r="D8" s="157" t="s">
        <v>107</v>
      </c>
      <c r="E8" s="426">
        <v>60</v>
      </c>
      <c r="F8" s="436" t="s">
        <v>335</v>
      </c>
      <c r="G8" s="196" t="s">
        <v>332</v>
      </c>
      <c r="H8" s="135"/>
      <c r="I8" s="159">
        <f t="shared" si="6"/>
        <v>60</v>
      </c>
      <c r="J8" s="211"/>
      <c r="K8" s="212">
        <v>3</v>
      </c>
      <c r="L8" s="212"/>
      <c r="M8" s="214">
        <v>3</v>
      </c>
      <c r="N8" s="214"/>
      <c r="O8" s="214">
        <v>3</v>
      </c>
      <c r="P8" s="216"/>
      <c r="Q8" s="213">
        <v>3</v>
      </c>
      <c r="R8" s="212"/>
      <c r="S8" s="212">
        <v>3</v>
      </c>
      <c r="T8" s="214"/>
      <c r="U8" s="214">
        <v>3</v>
      </c>
      <c r="V8" s="214"/>
      <c r="W8" s="247">
        <v>6</v>
      </c>
      <c r="X8" s="214"/>
      <c r="Y8" s="214">
        <v>3</v>
      </c>
      <c r="Z8" s="214"/>
      <c r="AA8" s="214">
        <v>3</v>
      </c>
      <c r="AB8" s="214"/>
      <c r="AC8" s="214">
        <v>3</v>
      </c>
      <c r="AD8" s="215"/>
      <c r="AE8" s="213">
        <v>3</v>
      </c>
      <c r="AF8" s="214"/>
      <c r="AG8" s="214">
        <v>3</v>
      </c>
      <c r="AH8" s="214"/>
      <c r="AI8" s="214">
        <v>3</v>
      </c>
      <c r="AJ8" s="214"/>
      <c r="AK8" s="216">
        <v>6</v>
      </c>
      <c r="AL8" s="213"/>
      <c r="AM8" s="212">
        <v>3</v>
      </c>
      <c r="AN8" s="214">
        <v>3</v>
      </c>
      <c r="AO8" s="423"/>
      <c r="AP8" s="212">
        <v>3</v>
      </c>
      <c r="AQ8" s="212"/>
      <c r="AR8" s="221">
        <v>3</v>
      </c>
      <c r="AS8" s="219" t="s">
        <v>46</v>
      </c>
      <c r="AT8" s="214"/>
      <c r="AU8" s="212"/>
      <c r="AV8" s="212"/>
      <c r="AW8" s="212"/>
      <c r="AX8" s="212"/>
      <c r="AY8" s="216"/>
      <c r="AZ8" s="213"/>
      <c r="BA8" s="448" t="s">
        <v>373</v>
      </c>
      <c r="BB8" s="214"/>
      <c r="BC8" s="212"/>
      <c r="BD8" s="212"/>
      <c r="BE8" s="212"/>
      <c r="BF8" s="216"/>
      <c r="BG8" s="212"/>
      <c r="BH8" s="214"/>
      <c r="BI8" s="212"/>
      <c r="BJ8" s="212"/>
      <c r="BK8" s="212"/>
      <c r="BL8" s="217"/>
      <c r="BM8" s="217"/>
      <c r="BN8" s="217"/>
      <c r="BO8" s="217"/>
      <c r="BP8" s="218"/>
      <c r="BQ8" s="212"/>
      <c r="BR8" s="212"/>
      <c r="BS8" s="212"/>
      <c r="BT8" s="216"/>
      <c r="BU8" s="212"/>
      <c r="BV8" s="218"/>
      <c r="BW8" s="212"/>
      <c r="BX8" s="212"/>
      <c r="BY8" s="212"/>
      <c r="BZ8" s="212"/>
      <c r="CA8" s="218"/>
      <c r="CB8" s="213"/>
      <c r="CC8" s="212"/>
      <c r="CD8" s="212"/>
      <c r="CE8" s="212"/>
      <c r="CF8" s="212"/>
      <c r="CG8" s="212"/>
      <c r="CH8" s="216"/>
      <c r="CI8" s="213"/>
      <c r="CJ8" s="212"/>
      <c r="CK8" s="212"/>
      <c r="CL8" s="212"/>
      <c r="CM8" s="212"/>
      <c r="CN8" s="212"/>
      <c r="CO8" s="214"/>
      <c r="CP8" s="213"/>
      <c r="CQ8" s="212"/>
      <c r="CR8" s="212"/>
      <c r="CS8" s="212"/>
      <c r="CT8" s="212"/>
      <c r="CU8" s="212"/>
      <c r="CV8" s="214"/>
      <c r="CW8" s="538"/>
      <c r="CX8" s="538"/>
      <c r="CY8" s="538"/>
      <c r="CZ8" s="538"/>
      <c r="DA8" s="538"/>
      <c r="DB8" s="538"/>
      <c r="DC8" s="538"/>
      <c r="DD8" s="538"/>
      <c r="DE8" s="538"/>
      <c r="DF8" s="538"/>
      <c r="DG8" s="538"/>
      <c r="DH8" s="538"/>
      <c r="DI8" s="538"/>
      <c r="DJ8" s="538"/>
      <c r="DK8" s="538"/>
      <c r="DL8" s="538"/>
    </row>
    <row r="9" spans="1:116" s="100" customFormat="1" ht="31.5" customHeight="1">
      <c r="A9" s="98">
        <f aca="true" t="shared" si="7" ref="A9:A19">A8+1</f>
        <v>3</v>
      </c>
      <c r="B9" s="419" t="s">
        <v>358</v>
      </c>
      <c r="C9" s="117"/>
      <c r="D9" s="157" t="s">
        <v>333</v>
      </c>
      <c r="E9" s="426">
        <v>30</v>
      </c>
      <c r="F9" s="436" t="s">
        <v>82</v>
      </c>
      <c r="G9" s="196" t="s">
        <v>334</v>
      </c>
      <c r="H9" s="135"/>
      <c r="I9" s="159">
        <f t="shared" si="6"/>
        <v>30</v>
      </c>
      <c r="J9" s="211">
        <v>3</v>
      </c>
      <c r="K9" s="212"/>
      <c r="L9" s="214">
        <v>3</v>
      </c>
      <c r="M9" s="212"/>
      <c r="N9" s="214">
        <v>3</v>
      </c>
      <c r="O9" s="214"/>
      <c r="P9" s="216">
        <v>3</v>
      </c>
      <c r="Q9" s="213">
        <v>3</v>
      </c>
      <c r="R9" s="212"/>
      <c r="S9" s="214">
        <v>3</v>
      </c>
      <c r="T9" s="212"/>
      <c r="U9" s="214">
        <v>3</v>
      </c>
      <c r="V9" s="214"/>
      <c r="W9" s="247">
        <v>3</v>
      </c>
      <c r="X9" s="214"/>
      <c r="Y9" s="214">
        <v>3</v>
      </c>
      <c r="Z9" s="214"/>
      <c r="AA9" s="214">
        <v>3</v>
      </c>
      <c r="AB9" s="219" t="s">
        <v>46</v>
      </c>
      <c r="AC9" s="214"/>
      <c r="AD9" s="215"/>
      <c r="AE9" s="213"/>
      <c r="AF9" s="214"/>
      <c r="AG9" s="214"/>
      <c r="AH9" s="214"/>
      <c r="AI9" s="214"/>
      <c r="AJ9" s="214"/>
      <c r="AK9" s="216"/>
      <c r="AL9" s="213"/>
      <c r="AM9" s="448" t="s">
        <v>374</v>
      </c>
      <c r="AN9" s="214"/>
      <c r="AO9" s="423"/>
      <c r="AP9" s="214"/>
      <c r="AQ9" s="214"/>
      <c r="AR9" s="221"/>
      <c r="AS9" s="214"/>
      <c r="AT9" s="214"/>
      <c r="AU9" s="214"/>
      <c r="AV9" s="214"/>
      <c r="AW9" s="218"/>
      <c r="AX9" s="214"/>
      <c r="AY9" s="216"/>
      <c r="AZ9" s="214"/>
      <c r="BA9" s="250"/>
      <c r="BB9" s="218"/>
      <c r="BC9" s="212"/>
      <c r="BD9" s="212"/>
      <c r="BE9" s="214"/>
      <c r="BF9" s="216"/>
      <c r="BG9" s="214"/>
      <c r="BH9" s="214"/>
      <c r="BI9" s="214"/>
      <c r="BJ9" s="218"/>
      <c r="BK9" s="218"/>
      <c r="BL9" s="423"/>
      <c r="BM9" s="220"/>
      <c r="BN9" s="423"/>
      <c r="BO9" s="423"/>
      <c r="BP9" s="250"/>
      <c r="BQ9" s="214"/>
      <c r="BR9" s="212"/>
      <c r="BS9" s="214"/>
      <c r="BT9" s="216"/>
      <c r="BU9" s="214"/>
      <c r="BV9" s="214"/>
      <c r="BW9" s="214"/>
      <c r="BX9" s="214"/>
      <c r="BY9" s="218"/>
      <c r="BZ9" s="214"/>
      <c r="CA9" s="216"/>
      <c r="CB9" s="214"/>
      <c r="CC9" s="250"/>
      <c r="CD9" s="214"/>
      <c r="CE9" s="214"/>
      <c r="CF9" s="212"/>
      <c r="CG9" s="214"/>
      <c r="CH9" s="216"/>
      <c r="CI9" s="214"/>
      <c r="CJ9" s="250"/>
      <c r="CK9" s="214"/>
      <c r="CL9" s="214"/>
      <c r="CM9" s="212"/>
      <c r="CN9" s="214"/>
      <c r="CO9" s="214"/>
      <c r="CP9" s="214"/>
      <c r="CQ9" s="212"/>
      <c r="CR9" s="212"/>
      <c r="CS9" s="212"/>
      <c r="CT9" s="212"/>
      <c r="CU9" s="212"/>
      <c r="CV9" s="214"/>
      <c r="CW9" s="539"/>
      <c r="CX9" s="539"/>
      <c r="CY9" s="539"/>
      <c r="CZ9" s="539"/>
      <c r="DA9" s="539"/>
      <c r="DB9" s="539"/>
      <c r="DC9" s="539"/>
      <c r="DD9" s="539"/>
      <c r="DE9" s="539"/>
      <c r="DF9" s="539"/>
      <c r="DG9" s="539"/>
      <c r="DH9" s="539"/>
      <c r="DI9" s="539"/>
      <c r="DJ9" s="539"/>
      <c r="DK9" s="539"/>
      <c r="DL9" s="539"/>
    </row>
    <row r="10" spans="1:116" s="99" customFormat="1" ht="31.5" customHeight="1">
      <c r="A10" s="98">
        <f t="shared" si="7"/>
        <v>4</v>
      </c>
      <c r="B10" s="419" t="s">
        <v>359</v>
      </c>
      <c r="C10" s="101"/>
      <c r="D10" s="157" t="s">
        <v>336</v>
      </c>
      <c r="E10" s="426">
        <v>30</v>
      </c>
      <c r="F10" s="436" t="s">
        <v>82</v>
      </c>
      <c r="G10" s="196" t="s">
        <v>354</v>
      </c>
      <c r="H10" s="135"/>
      <c r="I10" s="159">
        <f t="shared" si="6"/>
        <v>30</v>
      </c>
      <c r="J10" s="211"/>
      <c r="K10" s="212"/>
      <c r="L10" s="212"/>
      <c r="M10" s="212"/>
      <c r="N10" s="214"/>
      <c r="O10" s="214"/>
      <c r="P10" s="216"/>
      <c r="Q10" s="213"/>
      <c r="R10" s="212"/>
      <c r="S10" s="212"/>
      <c r="T10" s="212"/>
      <c r="U10" s="214"/>
      <c r="V10" s="214"/>
      <c r="W10" s="247"/>
      <c r="X10" s="214"/>
      <c r="Y10" s="214"/>
      <c r="Z10" s="214"/>
      <c r="AA10" s="214"/>
      <c r="AB10" s="214"/>
      <c r="AC10" s="214"/>
      <c r="AD10" s="215"/>
      <c r="AE10" s="213"/>
      <c r="AF10" s="214"/>
      <c r="AG10" s="214"/>
      <c r="AH10" s="214"/>
      <c r="AI10" s="214"/>
      <c r="AJ10" s="214"/>
      <c r="AK10" s="216"/>
      <c r="AL10" s="213"/>
      <c r="AM10" s="214"/>
      <c r="AN10" s="218"/>
      <c r="AO10" s="423"/>
      <c r="AP10" s="212"/>
      <c r="AQ10" s="212"/>
      <c r="AR10" s="221"/>
      <c r="AS10" s="213"/>
      <c r="AT10" s="212"/>
      <c r="AU10" s="212"/>
      <c r="AV10" s="218"/>
      <c r="AW10" s="212"/>
      <c r="AX10" s="212"/>
      <c r="AY10" s="216"/>
      <c r="AZ10" s="213"/>
      <c r="BA10" s="218"/>
      <c r="BB10" s="212"/>
      <c r="BC10" s="212"/>
      <c r="BD10" s="212"/>
      <c r="BE10" s="212"/>
      <c r="BF10" s="216"/>
      <c r="BG10" s="213"/>
      <c r="BH10" s="250"/>
      <c r="BI10" s="212"/>
      <c r="BJ10" s="212"/>
      <c r="BK10" s="212"/>
      <c r="BL10" s="217"/>
      <c r="BM10" s="220"/>
      <c r="BN10" s="222"/>
      <c r="BO10" s="217"/>
      <c r="BP10" s="218">
        <v>3</v>
      </c>
      <c r="BQ10" s="212"/>
      <c r="BR10" s="212">
        <v>3</v>
      </c>
      <c r="BS10" s="212"/>
      <c r="BT10" s="216">
        <v>3</v>
      </c>
      <c r="BU10" s="213"/>
      <c r="BV10" s="250">
        <v>3</v>
      </c>
      <c r="BW10" s="212"/>
      <c r="BX10" s="212">
        <v>3</v>
      </c>
      <c r="BY10" s="212"/>
      <c r="BZ10" s="212">
        <v>3</v>
      </c>
      <c r="CA10" s="216"/>
      <c r="CB10" s="213">
        <v>3</v>
      </c>
      <c r="CC10" s="218"/>
      <c r="CD10" s="212">
        <v>3</v>
      </c>
      <c r="CE10" s="212"/>
      <c r="CF10" s="212">
        <v>3</v>
      </c>
      <c r="CG10" s="212"/>
      <c r="CH10" s="216">
        <v>3</v>
      </c>
      <c r="CI10" s="219" t="s">
        <v>46</v>
      </c>
      <c r="CJ10" s="218"/>
      <c r="CK10" s="212"/>
      <c r="CL10" s="212"/>
      <c r="CM10" s="448" t="s">
        <v>374</v>
      </c>
      <c r="CN10" s="212"/>
      <c r="CO10" s="214"/>
      <c r="CP10" s="219" t="s">
        <v>46</v>
      </c>
      <c r="CQ10" s="212"/>
      <c r="CR10" s="212"/>
      <c r="CS10" s="212"/>
      <c r="CT10" s="212"/>
      <c r="CU10" s="212"/>
      <c r="CV10" s="214"/>
      <c r="CW10" s="538"/>
      <c r="CX10" s="538"/>
      <c r="CY10" s="538"/>
      <c r="CZ10" s="538"/>
      <c r="DA10" s="538"/>
      <c r="DB10" s="538"/>
      <c r="DC10" s="538"/>
      <c r="DD10" s="538"/>
      <c r="DE10" s="538"/>
      <c r="DF10" s="538"/>
      <c r="DG10" s="538"/>
      <c r="DH10" s="538"/>
      <c r="DI10" s="538"/>
      <c r="DJ10" s="538"/>
      <c r="DK10" s="538"/>
      <c r="DL10" s="538"/>
    </row>
    <row r="11" spans="1:116" s="99" customFormat="1" ht="31.5" customHeight="1">
      <c r="A11" s="98">
        <f t="shared" si="7"/>
        <v>5</v>
      </c>
      <c r="B11" s="419" t="s">
        <v>360</v>
      </c>
      <c r="C11" s="101"/>
      <c r="D11" s="157" t="s">
        <v>337</v>
      </c>
      <c r="E11" s="426">
        <v>30</v>
      </c>
      <c r="F11" s="436" t="s">
        <v>81</v>
      </c>
      <c r="G11" s="196" t="s">
        <v>338</v>
      </c>
      <c r="H11" s="135"/>
      <c r="I11" s="159">
        <f t="shared" si="6"/>
        <v>30</v>
      </c>
      <c r="J11" s="211"/>
      <c r="K11" s="212">
        <v>3</v>
      </c>
      <c r="L11" s="212"/>
      <c r="M11" s="212">
        <v>3</v>
      </c>
      <c r="N11" s="214"/>
      <c r="O11" s="214">
        <v>3</v>
      </c>
      <c r="P11" s="216"/>
      <c r="Q11" s="213">
        <v>3</v>
      </c>
      <c r="R11" s="212"/>
      <c r="S11" s="212">
        <v>3</v>
      </c>
      <c r="T11" s="212"/>
      <c r="U11" s="214">
        <v>3</v>
      </c>
      <c r="V11" s="214"/>
      <c r="W11" s="247">
        <v>3</v>
      </c>
      <c r="X11" s="214"/>
      <c r="Y11" s="214">
        <v>3</v>
      </c>
      <c r="Z11" s="214"/>
      <c r="AA11" s="214">
        <v>3</v>
      </c>
      <c r="AB11" s="214"/>
      <c r="AC11" s="214">
        <v>3</v>
      </c>
      <c r="AD11" s="219" t="s">
        <v>46</v>
      </c>
      <c r="AE11" s="213"/>
      <c r="AF11" s="214"/>
      <c r="AG11" s="214"/>
      <c r="AH11" s="214"/>
      <c r="AI11" s="214"/>
      <c r="AJ11" s="214"/>
      <c r="AK11" s="216"/>
      <c r="AL11" s="448" t="s">
        <v>374</v>
      </c>
      <c r="AM11" s="214"/>
      <c r="AN11" s="214"/>
      <c r="AO11" s="423"/>
      <c r="AP11" s="212"/>
      <c r="AQ11" s="212"/>
      <c r="AR11" s="221"/>
      <c r="AS11" s="213"/>
      <c r="AT11" s="250"/>
      <c r="AU11" s="424"/>
      <c r="AV11" s="212"/>
      <c r="AW11" s="212"/>
      <c r="AX11" s="212"/>
      <c r="AY11" s="216"/>
      <c r="AZ11" s="213"/>
      <c r="BA11" s="218"/>
      <c r="BB11" s="212"/>
      <c r="BC11" s="212"/>
      <c r="BD11" s="212"/>
      <c r="BE11" s="212"/>
      <c r="BF11" s="216"/>
      <c r="BG11" s="213"/>
      <c r="BH11" s="250"/>
      <c r="BI11" s="424"/>
      <c r="BJ11" s="212"/>
      <c r="BK11" s="212"/>
      <c r="BL11" s="217"/>
      <c r="BM11" s="220"/>
      <c r="BN11" s="222"/>
      <c r="BO11" s="217"/>
      <c r="BP11" s="218"/>
      <c r="BQ11" s="212"/>
      <c r="BR11" s="212"/>
      <c r="BS11" s="212"/>
      <c r="BT11" s="216"/>
      <c r="BU11" s="213"/>
      <c r="BV11" s="250"/>
      <c r="BW11" s="424"/>
      <c r="BX11" s="212"/>
      <c r="BY11" s="212"/>
      <c r="BZ11" s="212"/>
      <c r="CA11" s="216"/>
      <c r="CB11" s="213"/>
      <c r="CC11" s="218"/>
      <c r="CD11" s="212"/>
      <c r="CE11" s="212"/>
      <c r="CF11" s="212"/>
      <c r="CG11" s="212"/>
      <c r="CH11" s="216"/>
      <c r="CI11" s="213"/>
      <c r="CJ11" s="218"/>
      <c r="CK11" s="212"/>
      <c r="CL11" s="212"/>
      <c r="CM11" s="212"/>
      <c r="CN11" s="212"/>
      <c r="CO11" s="214"/>
      <c r="CP11" s="213"/>
      <c r="CQ11" s="212"/>
      <c r="CR11" s="212"/>
      <c r="CS11" s="212"/>
      <c r="CT11" s="212"/>
      <c r="CU11" s="212"/>
      <c r="CV11" s="214"/>
      <c r="CW11" s="538"/>
      <c r="CX11" s="538"/>
      <c r="CY11" s="538"/>
      <c r="CZ11" s="538"/>
      <c r="DA11" s="538"/>
      <c r="DB11" s="538"/>
      <c r="DC11" s="538"/>
      <c r="DD11" s="538"/>
      <c r="DE11" s="538"/>
      <c r="DF11" s="538"/>
      <c r="DG11" s="538"/>
      <c r="DH11" s="538"/>
      <c r="DI11" s="538"/>
      <c r="DJ11" s="538"/>
      <c r="DK11" s="538"/>
      <c r="DL11" s="538"/>
    </row>
    <row r="12" spans="1:116" s="99" customFormat="1" ht="31.5" customHeight="1">
      <c r="A12" s="98">
        <f t="shared" si="7"/>
        <v>6</v>
      </c>
      <c r="B12" s="419" t="s">
        <v>361</v>
      </c>
      <c r="C12" s="101"/>
      <c r="D12" s="157" t="s">
        <v>106</v>
      </c>
      <c r="E12" s="426">
        <v>30</v>
      </c>
      <c r="F12" s="436" t="s">
        <v>339</v>
      </c>
      <c r="G12" s="196" t="s">
        <v>340</v>
      </c>
      <c r="H12" s="135"/>
      <c r="I12" s="159">
        <f t="shared" si="6"/>
        <v>30</v>
      </c>
      <c r="J12" s="211"/>
      <c r="K12" s="212"/>
      <c r="L12" s="212"/>
      <c r="M12" s="212"/>
      <c r="N12" s="214"/>
      <c r="O12" s="214"/>
      <c r="P12" s="216"/>
      <c r="Q12" s="213"/>
      <c r="R12" s="212"/>
      <c r="S12" s="212"/>
      <c r="T12" s="212"/>
      <c r="U12" s="214"/>
      <c r="V12" s="214"/>
      <c r="W12" s="247"/>
      <c r="X12" s="214"/>
      <c r="Y12" s="214">
        <v>3</v>
      </c>
      <c r="Z12" s="214"/>
      <c r="AA12" s="214">
        <v>3</v>
      </c>
      <c r="AB12" s="214">
        <v>3</v>
      </c>
      <c r="AC12" s="212"/>
      <c r="AD12" s="223"/>
      <c r="AE12" s="213"/>
      <c r="AF12" s="214">
        <v>3</v>
      </c>
      <c r="AG12" s="214"/>
      <c r="AH12" s="212">
        <v>3</v>
      </c>
      <c r="AI12" s="214">
        <v>3</v>
      </c>
      <c r="AJ12" s="214"/>
      <c r="AK12" s="218"/>
      <c r="AL12" s="214"/>
      <c r="AM12" s="214">
        <v>3</v>
      </c>
      <c r="AN12" s="214"/>
      <c r="AO12" s="423"/>
      <c r="AP12" s="212">
        <v>3</v>
      </c>
      <c r="AQ12" s="212"/>
      <c r="AR12" s="221"/>
      <c r="AS12" s="213"/>
      <c r="AT12" s="218">
        <v>3</v>
      </c>
      <c r="AU12" s="212"/>
      <c r="AV12" s="212">
        <v>3</v>
      </c>
      <c r="AW12" s="219" t="s">
        <v>46</v>
      </c>
      <c r="AX12" s="212"/>
      <c r="AY12" s="216"/>
      <c r="AZ12" s="213"/>
      <c r="BA12" s="218"/>
      <c r="BB12" s="218"/>
      <c r="BC12" s="212"/>
      <c r="BD12" s="448" t="s">
        <v>373</v>
      </c>
      <c r="BE12" s="212"/>
      <c r="BF12" s="216"/>
      <c r="BG12" s="213"/>
      <c r="BH12" s="214"/>
      <c r="BI12" s="212"/>
      <c r="BJ12" s="212"/>
      <c r="BK12" s="212"/>
      <c r="BL12" s="217"/>
      <c r="BM12" s="220"/>
      <c r="BN12" s="222"/>
      <c r="BO12" s="217"/>
      <c r="BP12" s="218"/>
      <c r="BQ12" s="212"/>
      <c r="BR12" s="212"/>
      <c r="BS12" s="212"/>
      <c r="BT12" s="216"/>
      <c r="BU12" s="213"/>
      <c r="BV12" s="214"/>
      <c r="BW12" s="212"/>
      <c r="BX12" s="212"/>
      <c r="BY12" s="212"/>
      <c r="BZ12" s="212"/>
      <c r="CA12" s="216"/>
      <c r="CB12" s="213"/>
      <c r="CC12" s="218"/>
      <c r="CD12" s="212"/>
      <c r="CE12" s="212"/>
      <c r="CF12" s="212"/>
      <c r="CG12" s="212"/>
      <c r="CH12" s="216"/>
      <c r="CI12" s="213"/>
      <c r="CJ12" s="218"/>
      <c r="CK12" s="212"/>
      <c r="CL12" s="212"/>
      <c r="CM12" s="212"/>
      <c r="CN12" s="212"/>
      <c r="CO12" s="214"/>
      <c r="CP12" s="213"/>
      <c r="CQ12" s="212"/>
      <c r="CR12" s="212"/>
      <c r="CS12" s="212"/>
      <c r="CT12" s="212"/>
      <c r="CU12" s="212"/>
      <c r="CV12" s="214"/>
      <c r="CW12" s="538"/>
      <c r="CX12" s="538"/>
      <c r="CY12" s="538"/>
      <c r="CZ12" s="538"/>
      <c r="DA12" s="538"/>
      <c r="DB12" s="538"/>
      <c r="DC12" s="538"/>
      <c r="DD12" s="538"/>
      <c r="DE12" s="538"/>
      <c r="DF12" s="538"/>
      <c r="DG12" s="538"/>
      <c r="DH12" s="538"/>
      <c r="DI12" s="538"/>
      <c r="DJ12" s="538"/>
      <c r="DK12" s="538"/>
      <c r="DL12" s="538"/>
    </row>
    <row r="13" spans="1:116" s="99" customFormat="1" ht="31.5" customHeight="1">
      <c r="A13" s="98">
        <f t="shared" si="7"/>
        <v>7</v>
      </c>
      <c r="B13" s="419" t="s">
        <v>84</v>
      </c>
      <c r="C13" s="101"/>
      <c r="D13" s="157" t="s">
        <v>341</v>
      </c>
      <c r="E13" s="426">
        <v>45</v>
      </c>
      <c r="F13" s="436" t="s">
        <v>82</v>
      </c>
      <c r="G13" s="196" t="s">
        <v>146</v>
      </c>
      <c r="H13" s="135"/>
      <c r="I13" s="159">
        <f t="shared" si="6"/>
        <v>45</v>
      </c>
      <c r="J13" s="211"/>
      <c r="K13" s="212"/>
      <c r="L13" s="212"/>
      <c r="M13" s="212"/>
      <c r="N13" s="214"/>
      <c r="O13" s="214"/>
      <c r="P13" s="216"/>
      <c r="Q13" s="213"/>
      <c r="R13" s="212"/>
      <c r="S13" s="212"/>
      <c r="T13" s="212"/>
      <c r="U13" s="214"/>
      <c r="V13" s="214"/>
      <c r="W13" s="247"/>
      <c r="X13" s="214"/>
      <c r="Y13" s="214"/>
      <c r="Z13" s="214"/>
      <c r="AA13" s="214"/>
      <c r="AB13" s="214"/>
      <c r="AC13" s="212"/>
      <c r="AD13" s="223"/>
      <c r="AE13" s="224">
        <v>3</v>
      </c>
      <c r="AF13" s="214"/>
      <c r="AG13" s="214">
        <v>3</v>
      </c>
      <c r="AH13" s="212"/>
      <c r="AI13" s="214"/>
      <c r="AJ13" s="214">
        <v>3</v>
      </c>
      <c r="AK13" s="216"/>
      <c r="AL13" s="214">
        <v>3</v>
      </c>
      <c r="AM13" s="214"/>
      <c r="AN13" s="214">
        <v>3</v>
      </c>
      <c r="AO13" s="423"/>
      <c r="AP13" s="212"/>
      <c r="AQ13" s="212">
        <v>3</v>
      </c>
      <c r="AR13" s="218"/>
      <c r="AS13" s="213">
        <v>3</v>
      </c>
      <c r="AT13" s="214"/>
      <c r="AU13" s="212">
        <v>3</v>
      </c>
      <c r="AV13" s="212"/>
      <c r="AW13" s="212">
        <v>3</v>
      </c>
      <c r="AX13" s="212"/>
      <c r="AY13" s="216">
        <v>6</v>
      </c>
      <c r="AZ13" s="213">
        <v>3</v>
      </c>
      <c r="BA13" s="218"/>
      <c r="BB13" s="212">
        <v>3</v>
      </c>
      <c r="BC13" s="212"/>
      <c r="BD13" s="212">
        <v>3</v>
      </c>
      <c r="BE13" s="212"/>
      <c r="BF13" s="212">
        <v>3</v>
      </c>
      <c r="BG13" s="219" t="s">
        <v>46</v>
      </c>
      <c r="BH13" s="214"/>
      <c r="BI13" s="212"/>
      <c r="BJ13" s="212"/>
      <c r="BK13" s="212"/>
      <c r="BL13" s="217"/>
      <c r="BM13" s="220"/>
      <c r="BN13" s="222"/>
      <c r="BO13" s="217"/>
      <c r="BP13" s="218"/>
      <c r="BQ13" s="212"/>
      <c r="BR13" s="448" t="s">
        <v>373</v>
      </c>
      <c r="BS13" s="212"/>
      <c r="BT13" s="216"/>
      <c r="BU13" s="213"/>
      <c r="BV13" s="214"/>
      <c r="BW13" s="212"/>
      <c r="BX13" s="212"/>
      <c r="BY13" s="212"/>
      <c r="BZ13" s="212"/>
      <c r="CA13" s="216"/>
      <c r="CB13" s="213"/>
      <c r="CC13" s="218"/>
      <c r="CD13" s="212"/>
      <c r="CE13" s="212"/>
      <c r="CF13" s="212"/>
      <c r="CG13" s="212"/>
      <c r="CH13" s="216"/>
      <c r="CI13" s="213"/>
      <c r="CJ13" s="218"/>
      <c r="CK13" s="212"/>
      <c r="CL13" s="212"/>
      <c r="CM13" s="212"/>
      <c r="CN13" s="212"/>
      <c r="CO13" s="214"/>
      <c r="CP13" s="213"/>
      <c r="CQ13" s="212"/>
      <c r="CR13" s="212"/>
      <c r="CS13" s="212"/>
      <c r="CT13" s="212"/>
      <c r="CU13" s="212"/>
      <c r="CV13" s="214"/>
      <c r="CW13" s="538"/>
      <c r="CX13" s="538"/>
      <c r="CY13" s="538"/>
      <c r="CZ13" s="538"/>
      <c r="DA13" s="538"/>
      <c r="DB13" s="538"/>
      <c r="DC13" s="538"/>
      <c r="DD13" s="538"/>
      <c r="DE13" s="538"/>
      <c r="DF13" s="538"/>
      <c r="DG13" s="538"/>
      <c r="DH13" s="538"/>
      <c r="DI13" s="538"/>
      <c r="DJ13" s="538"/>
      <c r="DK13" s="538"/>
      <c r="DL13" s="538"/>
    </row>
    <row r="14" spans="1:100" ht="31.5" customHeight="1">
      <c r="A14" s="417">
        <f t="shared" si="7"/>
        <v>8</v>
      </c>
      <c r="B14" s="420" t="s">
        <v>362</v>
      </c>
      <c r="C14" s="425"/>
      <c r="D14" s="418" t="s">
        <v>300</v>
      </c>
      <c r="E14" s="426">
        <v>45</v>
      </c>
      <c r="F14" s="437" t="s">
        <v>344</v>
      </c>
      <c r="G14" s="427" t="s">
        <v>342</v>
      </c>
      <c r="H14" s="428"/>
      <c r="I14" s="159">
        <f t="shared" si="6"/>
        <v>45</v>
      </c>
      <c r="J14" s="269"/>
      <c r="K14" s="218"/>
      <c r="L14" s="218"/>
      <c r="M14" s="218"/>
      <c r="N14" s="250"/>
      <c r="O14" s="250"/>
      <c r="P14" s="268"/>
      <c r="Q14" s="254"/>
      <c r="R14" s="218"/>
      <c r="S14" s="218"/>
      <c r="T14" s="218"/>
      <c r="U14" s="250"/>
      <c r="V14" s="250"/>
      <c r="W14" s="252"/>
      <c r="X14" s="250"/>
      <c r="Y14" s="250"/>
      <c r="Z14" s="250"/>
      <c r="AA14" s="250"/>
      <c r="AB14" s="250"/>
      <c r="AC14" s="218"/>
      <c r="AD14" s="267"/>
      <c r="AE14" s="250"/>
      <c r="AF14" s="218"/>
      <c r="AG14" s="250"/>
      <c r="AH14" s="218"/>
      <c r="AI14" s="250"/>
      <c r="AJ14" s="250"/>
      <c r="AK14" s="268"/>
      <c r="AL14" s="250"/>
      <c r="AM14" s="218"/>
      <c r="AN14" s="218"/>
      <c r="AO14" s="423"/>
      <c r="AP14" s="218"/>
      <c r="AQ14" s="218"/>
      <c r="AR14" s="253"/>
      <c r="AS14" s="254"/>
      <c r="AT14" s="250"/>
      <c r="AU14" s="218"/>
      <c r="AV14" s="218"/>
      <c r="AW14" s="218"/>
      <c r="AX14" s="218"/>
      <c r="AY14" s="268"/>
      <c r="AZ14" s="254"/>
      <c r="BA14" s="218">
        <v>3</v>
      </c>
      <c r="BB14" s="218"/>
      <c r="BC14" s="218">
        <v>3</v>
      </c>
      <c r="BD14" s="218"/>
      <c r="BE14" s="218">
        <v>3</v>
      </c>
      <c r="BF14" s="268">
        <v>3</v>
      </c>
      <c r="BG14" s="254"/>
      <c r="BH14" s="250">
        <v>3</v>
      </c>
      <c r="BI14" s="218"/>
      <c r="BJ14" s="218">
        <v>3</v>
      </c>
      <c r="BK14" s="218"/>
      <c r="BL14" s="217"/>
      <c r="BM14" s="220"/>
      <c r="BN14" s="222"/>
      <c r="BO14" s="217"/>
      <c r="BP14" s="218"/>
      <c r="BQ14" s="218">
        <v>3</v>
      </c>
      <c r="BR14" s="218"/>
      <c r="BS14" s="218">
        <v>3</v>
      </c>
      <c r="BT14" s="268">
        <v>3</v>
      </c>
      <c r="BU14" s="254"/>
      <c r="BV14" s="250">
        <v>3</v>
      </c>
      <c r="BW14" s="218"/>
      <c r="BX14" s="218">
        <v>3</v>
      </c>
      <c r="BY14" s="218"/>
      <c r="BZ14" s="218">
        <v>3</v>
      </c>
      <c r="CA14" s="268"/>
      <c r="CB14" s="254">
        <v>3</v>
      </c>
      <c r="CC14" s="218"/>
      <c r="CD14" s="218">
        <v>3</v>
      </c>
      <c r="CE14" s="218"/>
      <c r="CF14" s="218">
        <v>3</v>
      </c>
      <c r="CG14" s="219" t="s">
        <v>46</v>
      </c>
      <c r="CH14" s="268"/>
      <c r="CI14" s="254"/>
      <c r="CJ14" s="218"/>
      <c r="CK14" s="218"/>
      <c r="CL14" s="218"/>
      <c r="CM14" s="448" t="s">
        <v>373</v>
      </c>
      <c r="CN14" s="218"/>
      <c r="CO14" s="250"/>
      <c r="CP14" s="254"/>
      <c r="CQ14" s="212"/>
      <c r="CR14" s="212"/>
      <c r="CS14" s="212"/>
      <c r="CT14" s="212"/>
      <c r="CU14" s="212"/>
      <c r="CV14" s="214"/>
    </row>
    <row r="15" spans="1:116" s="99" customFormat="1" ht="31.5" customHeight="1">
      <c r="A15" s="98">
        <f t="shared" si="7"/>
        <v>9</v>
      </c>
      <c r="B15" s="419" t="s">
        <v>105</v>
      </c>
      <c r="C15" s="101" t="s">
        <v>56</v>
      </c>
      <c r="D15" s="157" t="s">
        <v>343</v>
      </c>
      <c r="E15" s="426">
        <v>30</v>
      </c>
      <c r="F15" s="436" t="s">
        <v>345</v>
      </c>
      <c r="G15" s="196" t="s">
        <v>346</v>
      </c>
      <c r="H15" s="135"/>
      <c r="I15" s="159">
        <f t="shared" si="6"/>
        <v>30</v>
      </c>
      <c r="J15" s="211"/>
      <c r="K15" s="212"/>
      <c r="L15" s="212"/>
      <c r="M15" s="212"/>
      <c r="N15" s="214"/>
      <c r="O15" s="214"/>
      <c r="P15" s="216"/>
      <c r="Q15" s="213">
        <v>3</v>
      </c>
      <c r="R15" s="212"/>
      <c r="S15" s="212">
        <v>3</v>
      </c>
      <c r="T15" s="212"/>
      <c r="U15" s="214">
        <v>3</v>
      </c>
      <c r="V15" s="214"/>
      <c r="W15" s="247">
        <v>3</v>
      </c>
      <c r="X15" s="214"/>
      <c r="Y15" s="214">
        <v>3</v>
      </c>
      <c r="Z15" s="214"/>
      <c r="AA15" s="214">
        <v>3</v>
      </c>
      <c r="AB15" s="214"/>
      <c r="AC15" s="212">
        <v>3</v>
      </c>
      <c r="AD15" s="223"/>
      <c r="AE15" s="214">
        <v>3</v>
      </c>
      <c r="AF15" s="212"/>
      <c r="AG15" s="214">
        <v>3</v>
      </c>
      <c r="AH15" s="212"/>
      <c r="AI15" s="214">
        <v>3</v>
      </c>
      <c r="AJ15" s="219" t="s">
        <v>46</v>
      </c>
      <c r="AK15" s="216"/>
      <c r="AL15" s="214"/>
      <c r="AM15" s="212"/>
      <c r="AN15" s="212"/>
      <c r="AO15" s="423"/>
      <c r="AP15" s="448" t="s">
        <v>374</v>
      </c>
      <c r="AQ15" s="212"/>
      <c r="AR15" s="221"/>
      <c r="AS15" s="213"/>
      <c r="AT15" s="214"/>
      <c r="AU15" s="212"/>
      <c r="AV15" s="212"/>
      <c r="AW15" s="212"/>
      <c r="AX15" s="212"/>
      <c r="AY15" s="216"/>
      <c r="AZ15" s="213"/>
      <c r="BA15" s="218"/>
      <c r="BB15" s="212"/>
      <c r="BC15" s="212"/>
      <c r="BD15" s="212"/>
      <c r="BE15" s="212"/>
      <c r="BF15" s="216"/>
      <c r="BG15" s="213"/>
      <c r="BH15" s="214"/>
      <c r="BI15" s="212"/>
      <c r="BJ15" s="212"/>
      <c r="BK15" s="212"/>
      <c r="BL15" s="217"/>
      <c r="BM15" s="220"/>
      <c r="BN15" s="222"/>
      <c r="BO15" s="217"/>
      <c r="BP15" s="218"/>
      <c r="BQ15" s="212"/>
      <c r="BR15" s="212"/>
      <c r="BS15" s="212"/>
      <c r="BT15" s="216"/>
      <c r="BU15" s="212"/>
      <c r="BV15" s="214"/>
      <c r="BW15" s="212"/>
      <c r="BX15" s="212"/>
      <c r="BY15" s="212"/>
      <c r="BZ15" s="212"/>
      <c r="CA15" s="216"/>
      <c r="CB15" s="218"/>
      <c r="CC15" s="212"/>
      <c r="CD15" s="212"/>
      <c r="CE15" s="218"/>
      <c r="CF15" s="212"/>
      <c r="CG15" s="212"/>
      <c r="CH15" s="216"/>
      <c r="CI15" s="213"/>
      <c r="CJ15" s="212"/>
      <c r="CK15" s="212"/>
      <c r="CL15" s="212"/>
      <c r="CM15" s="212"/>
      <c r="CN15" s="212"/>
      <c r="CO15" s="214"/>
      <c r="CP15" s="213"/>
      <c r="CQ15" s="212"/>
      <c r="CR15" s="212"/>
      <c r="CS15" s="212"/>
      <c r="CT15" s="212"/>
      <c r="CU15" s="212"/>
      <c r="CV15" s="214"/>
      <c r="CW15" s="538"/>
      <c r="CX15" s="538"/>
      <c r="CY15" s="538"/>
      <c r="CZ15" s="538"/>
      <c r="DA15" s="538"/>
      <c r="DB15" s="538"/>
      <c r="DC15" s="538"/>
      <c r="DD15" s="538"/>
      <c r="DE15" s="538"/>
      <c r="DF15" s="538"/>
      <c r="DG15" s="538"/>
      <c r="DH15" s="538"/>
      <c r="DI15" s="538"/>
      <c r="DJ15" s="538"/>
      <c r="DK15" s="538"/>
      <c r="DL15" s="538"/>
    </row>
    <row r="16" spans="1:116" s="99" customFormat="1" ht="31.5" customHeight="1">
      <c r="A16" s="98">
        <f t="shared" si="7"/>
        <v>10</v>
      </c>
      <c r="B16" s="419" t="s">
        <v>363</v>
      </c>
      <c r="C16" s="101" t="s">
        <v>56</v>
      </c>
      <c r="D16" s="157" t="s">
        <v>347</v>
      </c>
      <c r="E16" s="426">
        <v>45</v>
      </c>
      <c r="F16" s="436" t="s">
        <v>353</v>
      </c>
      <c r="G16" s="427" t="s">
        <v>367</v>
      </c>
      <c r="H16" s="135"/>
      <c r="I16" s="159">
        <f>SUM(J16:CH16)</f>
        <v>45</v>
      </c>
      <c r="J16" s="211"/>
      <c r="K16" s="212"/>
      <c r="L16" s="212"/>
      <c r="M16" s="212"/>
      <c r="N16" s="214"/>
      <c r="O16" s="214"/>
      <c r="P16" s="216"/>
      <c r="Q16" s="213"/>
      <c r="R16" s="212"/>
      <c r="S16" s="212"/>
      <c r="T16" s="212"/>
      <c r="U16" s="214"/>
      <c r="V16" s="214"/>
      <c r="W16" s="247"/>
      <c r="X16" s="214"/>
      <c r="Y16" s="214"/>
      <c r="Z16" s="214"/>
      <c r="AA16" s="214"/>
      <c r="AB16" s="214"/>
      <c r="AC16" s="212"/>
      <c r="AD16" s="223"/>
      <c r="AE16" s="214"/>
      <c r="AF16" s="212"/>
      <c r="AG16" s="214"/>
      <c r="AH16" s="218"/>
      <c r="AI16" s="214"/>
      <c r="AJ16" s="214"/>
      <c r="AK16" s="216"/>
      <c r="AL16" s="214"/>
      <c r="AM16" s="212"/>
      <c r="AN16" s="212"/>
      <c r="AO16" s="423"/>
      <c r="AP16" s="212"/>
      <c r="AQ16" s="212"/>
      <c r="AR16" s="221"/>
      <c r="AS16" s="213">
        <v>3</v>
      </c>
      <c r="AT16" s="214"/>
      <c r="AU16" s="212">
        <v>3</v>
      </c>
      <c r="AV16" s="212"/>
      <c r="AW16" s="212"/>
      <c r="AX16" s="212"/>
      <c r="AY16" s="216">
        <v>6</v>
      </c>
      <c r="AZ16" s="213"/>
      <c r="BA16" s="218"/>
      <c r="BB16" s="212"/>
      <c r="BC16" s="212">
        <v>3</v>
      </c>
      <c r="BD16" s="212"/>
      <c r="BE16" s="212">
        <v>3</v>
      </c>
      <c r="BF16" s="216"/>
      <c r="BG16" s="213">
        <v>3</v>
      </c>
      <c r="BH16" s="214"/>
      <c r="BI16" s="212">
        <v>3</v>
      </c>
      <c r="BJ16" s="212"/>
      <c r="BK16" s="212">
        <v>3</v>
      </c>
      <c r="BL16" s="217"/>
      <c r="BM16" s="220"/>
      <c r="BN16" s="222"/>
      <c r="BO16" s="217"/>
      <c r="BP16" s="218">
        <v>3</v>
      </c>
      <c r="BQ16" s="212">
        <v>3</v>
      </c>
      <c r="BR16" s="212"/>
      <c r="BS16" s="212"/>
      <c r="BT16" s="216"/>
      <c r="BU16" s="212">
        <v>3</v>
      </c>
      <c r="BV16" s="214"/>
      <c r="BW16" s="212">
        <v>3</v>
      </c>
      <c r="BX16" s="212"/>
      <c r="BY16" s="212"/>
      <c r="BZ16" s="212"/>
      <c r="CA16" s="216">
        <v>6</v>
      </c>
      <c r="CB16" s="219" t="s">
        <v>46</v>
      </c>
      <c r="CC16" s="212"/>
      <c r="CD16" s="212"/>
      <c r="CE16" s="218"/>
      <c r="CF16" s="212"/>
      <c r="CG16" s="212"/>
      <c r="CH16" s="216"/>
      <c r="CI16" s="213"/>
      <c r="CJ16" s="212"/>
      <c r="CK16" s="212"/>
      <c r="CL16" s="448" t="s">
        <v>373</v>
      </c>
      <c r="CM16" s="212"/>
      <c r="CN16" s="212"/>
      <c r="CO16" s="214"/>
      <c r="CP16" s="213"/>
      <c r="CQ16" s="212"/>
      <c r="CR16" s="212"/>
      <c r="CS16" s="212"/>
      <c r="CT16" s="212"/>
      <c r="CU16" s="212"/>
      <c r="CV16" s="214"/>
      <c r="CW16" s="538"/>
      <c r="CX16" s="538"/>
      <c r="CY16" s="538"/>
      <c r="CZ16" s="538"/>
      <c r="DA16" s="538"/>
      <c r="DB16" s="538"/>
      <c r="DC16" s="538"/>
      <c r="DD16" s="538"/>
      <c r="DE16" s="538"/>
      <c r="DF16" s="538"/>
      <c r="DG16" s="538"/>
      <c r="DH16" s="538"/>
      <c r="DI16" s="538"/>
      <c r="DJ16" s="538"/>
      <c r="DK16" s="538"/>
      <c r="DL16" s="538"/>
    </row>
    <row r="17" spans="1:116" s="99" customFormat="1" ht="31.5" customHeight="1">
      <c r="A17" s="98">
        <f t="shared" si="7"/>
        <v>11</v>
      </c>
      <c r="B17" s="419" t="s">
        <v>364</v>
      </c>
      <c r="C17" s="101" t="s">
        <v>56</v>
      </c>
      <c r="D17" s="157" t="s">
        <v>348</v>
      </c>
      <c r="E17" s="426">
        <v>45</v>
      </c>
      <c r="F17" s="436" t="s">
        <v>59</v>
      </c>
      <c r="G17" s="427" t="s">
        <v>370</v>
      </c>
      <c r="H17" s="135"/>
      <c r="I17" s="159">
        <f>SUM(J17:CH17)</f>
        <v>45</v>
      </c>
      <c r="J17" s="211"/>
      <c r="K17" s="212"/>
      <c r="L17" s="212"/>
      <c r="M17" s="212"/>
      <c r="N17" s="214"/>
      <c r="O17" s="214"/>
      <c r="P17" s="216"/>
      <c r="Q17" s="213"/>
      <c r="R17" s="212"/>
      <c r="S17" s="212"/>
      <c r="T17" s="212"/>
      <c r="U17" s="214"/>
      <c r="V17" s="214"/>
      <c r="W17" s="247"/>
      <c r="X17" s="214"/>
      <c r="Y17" s="214"/>
      <c r="Z17" s="214"/>
      <c r="AA17" s="214"/>
      <c r="AB17" s="214"/>
      <c r="AC17" s="212"/>
      <c r="AD17" s="223"/>
      <c r="AE17" s="214"/>
      <c r="AF17" s="212"/>
      <c r="AG17" s="214"/>
      <c r="AH17" s="212"/>
      <c r="AI17" s="214"/>
      <c r="AJ17" s="214"/>
      <c r="AK17" s="216"/>
      <c r="AL17" s="214"/>
      <c r="AM17" s="212"/>
      <c r="AN17" s="212"/>
      <c r="AO17" s="423"/>
      <c r="AP17" s="212"/>
      <c r="AQ17" s="212"/>
      <c r="AR17" s="221"/>
      <c r="AS17" s="213"/>
      <c r="AT17" s="214"/>
      <c r="AU17" s="212"/>
      <c r="AV17" s="212"/>
      <c r="AW17" s="212"/>
      <c r="AX17" s="212"/>
      <c r="AY17" s="216"/>
      <c r="AZ17" s="213">
        <v>3</v>
      </c>
      <c r="BA17" s="218"/>
      <c r="BB17" s="212">
        <v>3</v>
      </c>
      <c r="BC17" s="212"/>
      <c r="BD17" s="212">
        <v>3</v>
      </c>
      <c r="BE17" s="212"/>
      <c r="BF17" s="216">
        <v>6</v>
      </c>
      <c r="BG17" s="213"/>
      <c r="BH17" s="214">
        <v>3</v>
      </c>
      <c r="BI17" s="212"/>
      <c r="BJ17" s="212">
        <v>3</v>
      </c>
      <c r="BK17" s="212"/>
      <c r="BL17" s="217"/>
      <c r="BM17" s="220"/>
      <c r="BN17" s="222"/>
      <c r="BO17" s="217"/>
      <c r="BP17" s="218"/>
      <c r="BQ17" s="212"/>
      <c r="BR17" s="212">
        <v>3</v>
      </c>
      <c r="BS17" s="212"/>
      <c r="BT17" s="216">
        <v>6</v>
      </c>
      <c r="BU17" s="212"/>
      <c r="BV17" s="214">
        <v>3</v>
      </c>
      <c r="BW17" s="212"/>
      <c r="BX17" s="212">
        <v>3</v>
      </c>
      <c r="BY17" s="212"/>
      <c r="BZ17" s="212">
        <v>3</v>
      </c>
      <c r="CA17" s="216"/>
      <c r="CB17" s="218"/>
      <c r="CC17" s="212">
        <v>3</v>
      </c>
      <c r="CD17" s="212"/>
      <c r="CE17" s="218">
        <v>3</v>
      </c>
      <c r="CF17" s="219" t="s">
        <v>46</v>
      </c>
      <c r="CG17" s="212"/>
      <c r="CH17" s="216"/>
      <c r="CI17" s="213"/>
      <c r="CJ17" s="212"/>
      <c r="CK17" s="212"/>
      <c r="CL17" s="448" t="s">
        <v>373</v>
      </c>
      <c r="CM17" s="212"/>
      <c r="CN17" s="212"/>
      <c r="CO17" s="214"/>
      <c r="CP17" s="213"/>
      <c r="CQ17" s="212"/>
      <c r="CR17" s="212"/>
      <c r="CS17" s="212"/>
      <c r="CT17" s="212"/>
      <c r="CU17" s="212"/>
      <c r="CV17" s="214"/>
      <c r="CW17" s="538"/>
      <c r="CX17" s="538"/>
      <c r="CY17" s="538"/>
      <c r="CZ17" s="538"/>
      <c r="DA17" s="538"/>
      <c r="DB17" s="538"/>
      <c r="DC17" s="538"/>
      <c r="DD17" s="538"/>
      <c r="DE17" s="538"/>
      <c r="DF17" s="538"/>
      <c r="DG17" s="538"/>
      <c r="DH17" s="538"/>
      <c r="DI17" s="538"/>
      <c r="DJ17" s="538"/>
      <c r="DK17" s="538"/>
      <c r="DL17" s="538"/>
    </row>
    <row r="18" spans="1:116" s="99" customFormat="1" ht="31.5" customHeight="1">
      <c r="A18" s="98">
        <f>A17+1</f>
        <v>12</v>
      </c>
      <c r="B18" s="419" t="s">
        <v>365</v>
      </c>
      <c r="C18" s="101" t="s">
        <v>56</v>
      </c>
      <c r="D18" s="157" t="s">
        <v>349</v>
      </c>
      <c r="E18" s="426">
        <v>30</v>
      </c>
      <c r="F18" s="438" t="s">
        <v>351</v>
      </c>
      <c r="G18" s="427" t="s">
        <v>369</v>
      </c>
      <c r="H18" s="135"/>
      <c r="I18" s="159">
        <f t="shared" si="6"/>
        <v>30</v>
      </c>
      <c r="J18" s="211"/>
      <c r="K18" s="212"/>
      <c r="L18" s="212"/>
      <c r="M18" s="212"/>
      <c r="N18" s="214"/>
      <c r="O18" s="214"/>
      <c r="P18" s="216"/>
      <c r="Q18" s="213"/>
      <c r="R18" s="212"/>
      <c r="S18" s="212"/>
      <c r="T18" s="212"/>
      <c r="U18" s="214"/>
      <c r="V18" s="214"/>
      <c r="W18" s="247"/>
      <c r="X18" s="214"/>
      <c r="Y18" s="214"/>
      <c r="Z18" s="214"/>
      <c r="AA18" s="214"/>
      <c r="AB18" s="214"/>
      <c r="AC18" s="212"/>
      <c r="AD18" s="223"/>
      <c r="AE18" s="214"/>
      <c r="AF18" s="212"/>
      <c r="AG18" s="214"/>
      <c r="AH18" s="212"/>
      <c r="AI18" s="214"/>
      <c r="AJ18" s="214"/>
      <c r="AK18" s="216"/>
      <c r="AL18" s="214"/>
      <c r="AM18" s="212"/>
      <c r="AN18" s="212"/>
      <c r="AO18" s="423"/>
      <c r="AP18" s="212"/>
      <c r="AQ18" s="212"/>
      <c r="AR18" s="221"/>
      <c r="AS18" s="213"/>
      <c r="AT18" s="214"/>
      <c r="AU18" s="212"/>
      <c r="AV18" s="212"/>
      <c r="AW18" s="212"/>
      <c r="AX18" s="212"/>
      <c r="AY18" s="216"/>
      <c r="AZ18" s="213">
        <v>3</v>
      </c>
      <c r="BA18" s="218"/>
      <c r="BB18" s="212">
        <v>3</v>
      </c>
      <c r="BC18" s="212"/>
      <c r="BD18" s="212">
        <v>3</v>
      </c>
      <c r="BE18" s="212"/>
      <c r="BF18" s="216"/>
      <c r="BG18" s="213">
        <v>3</v>
      </c>
      <c r="BH18" s="214"/>
      <c r="BI18" s="212">
        <v>3</v>
      </c>
      <c r="BJ18" s="212"/>
      <c r="BK18" s="212">
        <v>3</v>
      </c>
      <c r="BL18" s="217"/>
      <c r="BM18" s="220"/>
      <c r="BN18" s="222"/>
      <c r="BO18" s="217"/>
      <c r="BP18" s="218">
        <v>3</v>
      </c>
      <c r="BQ18" s="212"/>
      <c r="BR18" s="212">
        <v>3</v>
      </c>
      <c r="BS18" s="212"/>
      <c r="BT18" s="216">
        <v>3</v>
      </c>
      <c r="BU18" s="212"/>
      <c r="BV18" s="214">
        <v>3</v>
      </c>
      <c r="BW18" s="219" t="s">
        <v>46</v>
      </c>
      <c r="BX18" s="212"/>
      <c r="BY18" s="212"/>
      <c r="BZ18" s="212"/>
      <c r="CA18" s="216"/>
      <c r="CB18" s="218"/>
      <c r="CC18" s="212"/>
      <c r="CD18" s="212"/>
      <c r="CE18" s="218"/>
      <c r="CF18" s="448" t="s">
        <v>374</v>
      </c>
      <c r="CG18" s="212"/>
      <c r="CH18" s="216"/>
      <c r="CI18" s="213"/>
      <c r="CJ18" s="212"/>
      <c r="CK18" s="212"/>
      <c r="CL18" s="212"/>
      <c r="CM18" s="212"/>
      <c r="CN18" s="212"/>
      <c r="CO18" s="214"/>
      <c r="CP18" s="213"/>
      <c r="CQ18" s="212"/>
      <c r="CR18" s="212"/>
      <c r="CS18" s="212"/>
      <c r="CT18" s="212"/>
      <c r="CU18" s="212"/>
      <c r="CV18" s="214"/>
      <c r="CW18" s="538"/>
      <c r="CX18" s="538"/>
      <c r="CY18" s="538"/>
      <c r="CZ18" s="538"/>
      <c r="DA18" s="538"/>
      <c r="DB18" s="538"/>
      <c r="DC18" s="538"/>
      <c r="DD18" s="538"/>
      <c r="DE18" s="538"/>
      <c r="DF18" s="538"/>
      <c r="DG18" s="538"/>
      <c r="DH18" s="538"/>
      <c r="DI18" s="538"/>
      <c r="DJ18" s="538"/>
      <c r="DK18" s="538"/>
      <c r="DL18" s="538"/>
    </row>
    <row r="19" spans="1:116" s="99" customFormat="1" ht="31.5" customHeight="1">
      <c r="A19" s="98">
        <f t="shared" si="7"/>
        <v>13</v>
      </c>
      <c r="B19" s="429" t="s">
        <v>366</v>
      </c>
      <c r="C19" s="138" t="s">
        <v>56</v>
      </c>
      <c r="D19" s="297" t="s">
        <v>350</v>
      </c>
      <c r="E19" s="529">
        <v>30</v>
      </c>
      <c r="F19" s="439" t="s">
        <v>352</v>
      </c>
      <c r="G19" s="427" t="s">
        <v>368</v>
      </c>
      <c r="H19" s="136"/>
      <c r="I19" s="183">
        <f>SUM(J19:CH19)</f>
        <v>30</v>
      </c>
      <c r="J19" s="228"/>
      <c r="K19" s="225"/>
      <c r="L19" s="225"/>
      <c r="M19" s="225"/>
      <c r="N19" s="229"/>
      <c r="O19" s="229"/>
      <c r="P19" s="230"/>
      <c r="Q19" s="231"/>
      <c r="R19" s="225"/>
      <c r="S19" s="225"/>
      <c r="T19" s="225"/>
      <c r="U19" s="229"/>
      <c r="V19" s="229"/>
      <c r="W19" s="232"/>
      <c r="X19" s="229"/>
      <c r="Y19" s="229"/>
      <c r="Z19" s="229"/>
      <c r="AA19" s="229"/>
      <c r="AB19" s="229"/>
      <c r="AC19" s="225"/>
      <c r="AD19" s="233"/>
      <c r="AE19" s="229"/>
      <c r="AF19" s="225"/>
      <c r="AG19" s="229"/>
      <c r="AH19" s="225"/>
      <c r="AI19" s="229"/>
      <c r="AJ19" s="229"/>
      <c r="AK19" s="230"/>
      <c r="AL19" s="229"/>
      <c r="AM19" s="225"/>
      <c r="AN19" s="225"/>
      <c r="AO19" s="431"/>
      <c r="AP19" s="225"/>
      <c r="AQ19" s="225"/>
      <c r="AR19" s="234"/>
      <c r="AS19" s="231"/>
      <c r="AT19" s="229"/>
      <c r="AU19" s="225"/>
      <c r="AV19" s="225"/>
      <c r="AW19" s="225"/>
      <c r="AX19" s="225"/>
      <c r="AY19" s="230"/>
      <c r="AZ19" s="231"/>
      <c r="BA19" s="235">
        <v>3</v>
      </c>
      <c r="BB19" s="225"/>
      <c r="BC19" s="225">
        <v>3</v>
      </c>
      <c r="BD19" s="225"/>
      <c r="BE19" s="225">
        <v>3</v>
      </c>
      <c r="BF19" s="230"/>
      <c r="BG19" s="231"/>
      <c r="BH19" s="229">
        <v>3</v>
      </c>
      <c r="BI19" s="225"/>
      <c r="BJ19" s="225">
        <v>3</v>
      </c>
      <c r="BK19" s="225"/>
      <c r="BL19" s="236"/>
      <c r="BM19" s="237"/>
      <c r="BN19" s="238"/>
      <c r="BO19" s="236"/>
      <c r="BP19" s="235"/>
      <c r="BQ19" s="225">
        <v>3</v>
      </c>
      <c r="BR19" s="225"/>
      <c r="BS19" s="225">
        <v>3</v>
      </c>
      <c r="BT19" s="230"/>
      <c r="BU19" s="225">
        <v>3</v>
      </c>
      <c r="BV19" s="229"/>
      <c r="BW19" s="225">
        <v>3</v>
      </c>
      <c r="BX19" s="225"/>
      <c r="BY19" s="225">
        <v>3</v>
      </c>
      <c r="BZ19" s="278" t="s">
        <v>46</v>
      </c>
      <c r="CA19" s="230"/>
      <c r="CB19" s="235"/>
      <c r="CC19" s="225"/>
      <c r="CD19" s="225"/>
      <c r="CE19" s="235"/>
      <c r="CF19" s="448" t="s">
        <v>374</v>
      </c>
      <c r="CG19" s="225"/>
      <c r="CH19" s="230"/>
      <c r="CI19" s="231"/>
      <c r="CJ19" s="225"/>
      <c r="CK19" s="225"/>
      <c r="CL19" s="225"/>
      <c r="CM19" s="225"/>
      <c r="CN19" s="225"/>
      <c r="CO19" s="229"/>
      <c r="CP19" s="231"/>
      <c r="CQ19" s="225"/>
      <c r="CR19" s="225"/>
      <c r="CS19" s="225"/>
      <c r="CT19" s="225"/>
      <c r="CU19" s="225"/>
      <c r="CV19" s="229"/>
      <c r="CW19" s="538"/>
      <c r="CX19" s="538"/>
      <c r="CY19" s="538"/>
      <c r="CZ19" s="538"/>
      <c r="DA19" s="538"/>
      <c r="DB19" s="538"/>
      <c r="DC19" s="538"/>
      <c r="DD19" s="538"/>
      <c r="DE19" s="538"/>
      <c r="DF19" s="538"/>
      <c r="DG19" s="538"/>
      <c r="DH19" s="538"/>
      <c r="DI19" s="538"/>
      <c r="DJ19" s="538"/>
      <c r="DK19" s="538"/>
      <c r="DL19" s="538"/>
    </row>
    <row r="20" spans="1:100" ht="31.5" customHeight="1">
      <c r="A20" s="279"/>
      <c r="B20" s="565" t="s">
        <v>93</v>
      </c>
      <c r="C20" s="566"/>
      <c r="D20" s="566"/>
      <c r="E20" s="122"/>
      <c r="F20" s="440"/>
      <c r="G20" s="121"/>
      <c r="H20" s="121"/>
      <c r="I20" s="121"/>
      <c r="J20" s="239"/>
      <c r="K20" s="240"/>
      <c r="L20" s="240"/>
      <c r="M20" s="240"/>
      <c r="N20" s="240"/>
      <c r="O20" s="240"/>
      <c r="P20" s="240"/>
      <c r="Q20" s="239"/>
      <c r="R20" s="240"/>
      <c r="S20" s="240"/>
      <c r="T20" s="240"/>
      <c r="U20" s="240"/>
      <c r="V20" s="240"/>
      <c r="W20" s="241"/>
      <c r="X20" s="240"/>
      <c r="Y20" s="240"/>
      <c r="Z20" s="240"/>
      <c r="AA20" s="240"/>
      <c r="AB20" s="240"/>
      <c r="AC20" s="240"/>
      <c r="AD20" s="239"/>
      <c r="AE20" s="240"/>
      <c r="AF20" s="240"/>
      <c r="AG20" s="240"/>
      <c r="AH20" s="240"/>
      <c r="AI20" s="240"/>
      <c r="AJ20" s="240"/>
      <c r="AK20" s="240"/>
      <c r="AL20" s="240"/>
      <c r="AM20" s="240"/>
      <c r="AN20" s="240"/>
      <c r="AO20" s="242"/>
      <c r="AP20" s="240"/>
      <c r="AQ20" s="240"/>
      <c r="AR20" s="240"/>
      <c r="AS20" s="239"/>
      <c r="AT20" s="240"/>
      <c r="AU20" s="240"/>
      <c r="AV20" s="240"/>
      <c r="AW20" s="240"/>
      <c r="AX20" s="240"/>
      <c r="AY20" s="240"/>
      <c r="AZ20" s="239"/>
      <c r="BA20" s="240"/>
      <c r="BB20" s="240"/>
      <c r="BC20" s="240"/>
      <c r="BD20" s="240"/>
      <c r="BE20" s="240"/>
      <c r="BF20" s="240"/>
      <c r="BG20" s="239"/>
      <c r="BH20" s="240"/>
      <c r="BI20" s="240"/>
      <c r="BJ20" s="240"/>
      <c r="BK20" s="240"/>
      <c r="BL20" s="242"/>
      <c r="BM20" s="242"/>
      <c r="BN20" s="243"/>
      <c r="BO20" s="242"/>
      <c r="BP20" s="240"/>
      <c r="BQ20" s="240"/>
      <c r="BR20" s="240"/>
      <c r="BS20" s="240"/>
      <c r="BT20" s="240"/>
      <c r="BU20" s="239"/>
      <c r="BV20" s="240"/>
      <c r="BW20" s="240"/>
      <c r="BX20" s="240"/>
      <c r="BY20" s="240"/>
      <c r="BZ20" s="240"/>
      <c r="CA20" s="240"/>
      <c r="CB20" s="239"/>
      <c r="CC20" s="240"/>
      <c r="CD20" s="240"/>
      <c r="CE20" s="240"/>
      <c r="CF20" s="240"/>
      <c r="CG20" s="240"/>
      <c r="CH20" s="240"/>
      <c r="CI20" s="239"/>
      <c r="CJ20" s="240"/>
      <c r="CK20" s="240"/>
      <c r="CL20" s="240"/>
      <c r="CM20" s="240"/>
      <c r="CN20" s="240"/>
      <c r="CO20" s="240"/>
      <c r="CP20" s="239"/>
      <c r="CQ20" s="240"/>
      <c r="CR20" s="240"/>
      <c r="CS20" s="240"/>
      <c r="CT20" s="240"/>
      <c r="CU20" s="240"/>
      <c r="CV20" s="240"/>
    </row>
    <row r="21" spans="1:116" s="294" customFormat="1" ht="31.5" customHeight="1">
      <c r="A21" s="115">
        <v>1</v>
      </c>
      <c r="B21" s="422" t="s">
        <v>136</v>
      </c>
      <c r="C21" s="61" t="s">
        <v>57</v>
      </c>
      <c r="D21" s="301" t="s">
        <v>133</v>
      </c>
      <c r="E21" s="530">
        <v>30</v>
      </c>
      <c r="F21" s="441" t="s">
        <v>142</v>
      </c>
      <c r="G21" s="193" t="s">
        <v>116</v>
      </c>
      <c r="H21" s="134"/>
      <c r="I21" s="159">
        <f aca="true" t="shared" si="8" ref="I21:I26">SUM(J21:CO21)</f>
        <v>30</v>
      </c>
      <c r="J21" s="244">
        <v>3</v>
      </c>
      <c r="K21" s="198"/>
      <c r="L21" s="199">
        <v>3</v>
      </c>
      <c r="M21" s="199"/>
      <c r="N21" s="199">
        <v>3</v>
      </c>
      <c r="O21" s="199"/>
      <c r="P21" s="245">
        <v>6</v>
      </c>
      <c r="Q21" s="244"/>
      <c r="R21" s="198">
        <v>3</v>
      </c>
      <c r="S21" s="199"/>
      <c r="T21" s="199">
        <v>3</v>
      </c>
      <c r="U21" s="199"/>
      <c r="V21" s="199">
        <v>3</v>
      </c>
      <c r="W21" s="201"/>
      <c r="X21" s="199">
        <v>3</v>
      </c>
      <c r="Y21" s="199"/>
      <c r="Z21" s="199">
        <v>3</v>
      </c>
      <c r="AA21" s="207" t="s">
        <v>46</v>
      </c>
      <c r="AB21" s="199"/>
      <c r="AC21" s="198"/>
      <c r="AD21" s="202"/>
      <c r="AE21" s="203"/>
      <c r="AF21" s="199"/>
      <c r="AG21" s="199"/>
      <c r="AH21" s="199"/>
      <c r="AI21" s="199"/>
      <c r="AJ21" s="199"/>
      <c r="AK21" s="200"/>
      <c r="AL21" s="448" t="s">
        <v>373</v>
      </c>
      <c r="AM21" s="199"/>
      <c r="AN21" s="199"/>
      <c r="AO21" s="430"/>
      <c r="AP21" s="207"/>
      <c r="AQ21" s="199"/>
      <c r="AR21" s="204"/>
      <c r="AS21" s="203"/>
      <c r="AT21" s="198"/>
      <c r="AU21" s="199"/>
      <c r="AV21" s="198"/>
      <c r="AW21" s="205"/>
      <c r="AX21" s="198"/>
      <c r="AY21" s="200"/>
      <c r="AZ21" s="203"/>
      <c r="BA21" s="205"/>
      <c r="BB21" s="199"/>
      <c r="BC21" s="198"/>
      <c r="BD21" s="198"/>
      <c r="BE21" s="198"/>
      <c r="BF21" s="200"/>
      <c r="BG21" s="203"/>
      <c r="BH21" s="198"/>
      <c r="BI21" s="206"/>
      <c r="BJ21" s="198"/>
      <c r="BK21" s="198"/>
      <c r="BL21" s="208"/>
      <c r="BM21" s="209"/>
      <c r="BN21" s="210"/>
      <c r="BO21" s="208"/>
      <c r="BP21" s="206"/>
      <c r="BQ21" s="198"/>
      <c r="BR21" s="198"/>
      <c r="BS21" s="198"/>
      <c r="BT21" s="200"/>
      <c r="BU21" s="203"/>
      <c r="BV21" s="198"/>
      <c r="BW21" s="206"/>
      <c r="BX21" s="198"/>
      <c r="BY21" s="198"/>
      <c r="BZ21" s="198"/>
      <c r="CA21" s="200"/>
      <c r="CB21" s="203"/>
      <c r="CC21" s="205"/>
      <c r="CD21" s="199"/>
      <c r="CE21" s="198"/>
      <c r="CF21" s="198"/>
      <c r="CG21" s="198"/>
      <c r="CH21" s="200"/>
      <c r="CI21" s="203"/>
      <c r="CJ21" s="205"/>
      <c r="CK21" s="199"/>
      <c r="CL21" s="198"/>
      <c r="CM21" s="198"/>
      <c r="CN21" s="198"/>
      <c r="CO21" s="200"/>
      <c r="CP21" s="203"/>
      <c r="CQ21" s="205"/>
      <c r="CR21" s="199"/>
      <c r="CS21" s="198"/>
      <c r="CT21" s="198"/>
      <c r="CU21" s="198"/>
      <c r="CV21" s="200"/>
      <c r="CW21" s="538"/>
      <c r="CX21" s="538"/>
      <c r="CY21" s="538"/>
      <c r="CZ21" s="538"/>
      <c r="DA21" s="538"/>
      <c r="DB21" s="538"/>
      <c r="DC21" s="538"/>
      <c r="DD21" s="538"/>
      <c r="DE21" s="538"/>
      <c r="DF21" s="538"/>
      <c r="DG21" s="538"/>
      <c r="DH21" s="538"/>
      <c r="DI21" s="538"/>
      <c r="DJ21" s="538"/>
      <c r="DK21" s="538"/>
      <c r="DL21" s="538"/>
    </row>
    <row r="22" spans="1:116" s="295" customFormat="1" ht="31.5" customHeight="1">
      <c r="A22" s="98">
        <v>2</v>
      </c>
      <c r="B22" s="419" t="s">
        <v>137</v>
      </c>
      <c r="C22" s="63"/>
      <c r="D22" s="157" t="s">
        <v>134</v>
      </c>
      <c r="E22" s="531">
        <v>30</v>
      </c>
      <c r="F22" s="421" t="s">
        <v>143</v>
      </c>
      <c r="G22" s="196" t="s">
        <v>115</v>
      </c>
      <c r="H22" s="135"/>
      <c r="I22" s="159">
        <f t="shared" si="8"/>
        <v>30</v>
      </c>
      <c r="J22" s="211"/>
      <c r="K22" s="212">
        <v>3</v>
      </c>
      <c r="L22" s="214"/>
      <c r="M22" s="214">
        <v>3</v>
      </c>
      <c r="N22" s="214"/>
      <c r="O22" s="214">
        <v>3</v>
      </c>
      <c r="P22" s="246"/>
      <c r="Q22" s="211">
        <v>3</v>
      </c>
      <c r="R22" s="212"/>
      <c r="S22" s="214">
        <v>3</v>
      </c>
      <c r="T22" s="214"/>
      <c r="U22" s="214">
        <v>3</v>
      </c>
      <c r="V22" s="214"/>
      <c r="W22" s="247">
        <v>3</v>
      </c>
      <c r="X22" s="214"/>
      <c r="Y22" s="214">
        <v>3</v>
      </c>
      <c r="Z22" s="214"/>
      <c r="AA22" s="214">
        <v>3</v>
      </c>
      <c r="AB22" s="214"/>
      <c r="AC22" s="214">
        <v>3</v>
      </c>
      <c r="AD22" s="219" t="s">
        <v>46</v>
      </c>
      <c r="AE22" s="213"/>
      <c r="AF22" s="214"/>
      <c r="AG22" s="214"/>
      <c r="AH22" s="214"/>
      <c r="AI22" s="214"/>
      <c r="AJ22" s="214"/>
      <c r="AK22" s="216"/>
      <c r="AL22" s="214"/>
      <c r="AM22" s="448" t="s">
        <v>373</v>
      </c>
      <c r="AN22" s="249"/>
      <c r="AO22" s="423"/>
      <c r="AP22" s="212"/>
      <c r="AQ22" s="214"/>
      <c r="AR22" s="223"/>
      <c r="AS22" s="213"/>
      <c r="AT22" s="212"/>
      <c r="AU22" s="214"/>
      <c r="AV22" s="212"/>
      <c r="AW22" s="212"/>
      <c r="AX22" s="212"/>
      <c r="AY22" s="216"/>
      <c r="AZ22" s="213"/>
      <c r="BA22" s="218"/>
      <c r="BB22" s="214"/>
      <c r="BC22" s="212"/>
      <c r="BD22" s="212"/>
      <c r="BE22" s="212"/>
      <c r="BF22" s="216"/>
      <c r="BG22" s="213"/>
      <c r="BH22" s="250"/>
      <c r="BI22" s="250"/>
      <c r="BJ22" s="218"/>
      <c r="BK22" s="212"/>
      <c r="BL22" s="217"/>
      <c r="BM22" s="220"/>
      <c r="BN22" s="222"/>
      <c r="BO22" s="217"/>
      <c r="BP22" s="250"/>
      <c r="BQ22" s="212"/>
      <c r="BR22" s="212"/>
      <c r="BS22" s="212"/>
      <c r="BT22" s="216"/>
      <c r="BU22" s="213"/>
      <c r="BV22" s="212"/>
      <c r="BW22" s="250"/>
      <c r="BX22" s="212"/>
      <c r="BY22" s="212"/>
      <c r="BZ22" s="212"/>
      <c r="CA22" s="216"/>
      <c r="CB22" s="213"/>
      <c r="CC22" s="218"/>
      <c r="CD22" s="214"/>
      <c r="CE22" s="212"/>
      <c r="CF22" s="212"/>
      <c r="CG22" s="212"/>
      <c r="CH22" s="216"/>
      <c r="CI22" s="213"/>
      <c r="CJ22" s="218"/>
      <c r="CK22" s="214"/>
      <c r="CL22" s="212"/>
      <c r="CM22" s="212"/>
      <c r="CN22" s="212"/>
      <c r="CO22" s="216"/>
      <c r="CP22" s="213"/>
      <c r="CQ22" s="218"/>
      <c r="CR22" s="214"/>
      <c r="CS22" s="212"/>
      <c r="CT22" s="212"/>
      <c r="CU22" s="212"/>
      <c r="CV22" s="216"/>
      <c r="CW22" s="538"/>
      <c r="CX22" s="538"/>
      <c r="CY22" s="538"/>
      <c r="CZ22" s="538"/>
      <c r="DA22" s="538"/>
      <c r="DB22" s="538"/>
      <c r="DC22" s="538"/>
      <c r="DD22" s="538"/>
      <c r="DE22" s="538"/>
      <c r="DF22" s="538"/>
      <c r="DG22" s="538"/>
      <c r="DH22" s="538"/>
      <c r="DI22" s="538"/>
      <c r="DJ22" s="538"/>
      <c r="DK22" s="538"/>
      <c r="DL22" s="538"/>
    </row>
    <row r="23" spans="1:116" s="295" customFormat="1" ht="31.5" customHeight="1">
      <c r="A23" s="98">
        <v>3</v>
      </c>
      <c r="B23" s="419" t="s">
        <v>138</v>
      </c>
      <c r="C23" s="63"/>
      <c r="D23" s="157" t="s">
        <v>135</v>
      </c>
      <c r="E23" s="531">
        <v>45</v>
      </c>
      <c r="F23" s="442" t="s">
        <v>80</v>
      </c>
      <c r="G23" s="196" t="s">
        <v>146</v>
      </c>
      <c r="H23" s="135"/>
      <c r="I23" s="159">
        <f t="shared" si="8"/>
        <v>45</v>
      </c>
      <c r="J23" s="211"/>
      <c r="K23" s="212"/>
      <c r="L23" s="214"/>
      <c r="M23" s="214"/>
      <c r="N23" s="214"/>
      <c r="O23" s="214"/>
      <c r="P23" s="246"/>
      <c r="Q23" s="211"/>
      <c r="R23" s="212"/>
      <c r="S23" s="214"/>
      <c r="T23" s="214"/>
      <c r="U23" s="214"/>
      <c r="V23" s="214"/>
      <c r="W23" s="247"/>
      <c r="X23" s="214"/>
      <c r="Y23" s="214"/>
      <c r="Z23" s="214"/>
      <c r="AA23" s="214"/>
      <c r="AB23" s="214"/>
      <c r="AC23" s="214"/>
      <c r="AD23" s="221"/>
      <c r="AE23" s="213">
        <v>3</v>
      </c>
      <c r="AF23" s="214"/>
      <c r="AG23" s="214">
        <v>3</v>
      </c>
      <c r="AH23" s="214"/>
      <c r="AI23" s="214">
        <v>3</v>
      </c>
      <c r="AJ23" s="214"/>
      <c r="AK23" s="216">
        <v>3</v>
      </c>
      <c r="AL23" s="214">
        <v>3</v>
      </c>
      <c r="AM23" s="248">
        <v>3</v>
      </c>
      <c r="AN23" s="249"/>
      <c r="AO23" s="423"/>
      <c r="AP23" s="212"/>
      <c r="AQ23" s="214">
        <v>3</v>
      </c>
      <c r="AR23" s="223"/>
      <c r="AS23" s="213">
        <v>3</v>
      </c>
      <c r="AT23" s="212"/>
      <c r="AU23" s="214">
        <v>3</v>
      </c>
      <c r="AV23" s="212"/>
      <c r="AW23" s="212">
        <v>3</v>
      </c>
      <c r="AX23" s="212"/>
      <c r="AY23" s="216">
        <v>6</v>
      </c>
      <c r="AZ23" s="213"/>
      <c r="BA23" s="218">
        <v>3</v>
      </c>
      <c r="BB23" s="214"/>
      <c r="BC23" s="212">
        <v>3</v>
      </c>
      <c r="BD23" s="212"/>
      <c r="BE23" s="212">
        <v>3</v>
      </c>
      <c r="BF23" s="216"/>
      <c r="BG23" s="219" t="s">
        <v>46</v>
      </c>
      <c r="BH23" s="212"/>
      <c r="BI23" s="250"/>
      <c r="BJ23" s="212"/>
      <c r="BK23" s="218"/>
      <c r="BL23" s="217"/>
      <c r="BM23" s="220"/>
      <c r="BN23" s="222"/>
      <c r="BO23" s="217"/>
      <c r="BP23" s="250"/>
      <c r="BQ23" s="448" t="s">
        <v>373</v>
      </c>
      <c r="BR23" s="212"/>
      <c r="BS23" s="212"/>
      <c r="BT23" s="216"/>
      <c r="BU23" s="213"/>
      <c r="BV23" s="212"/>
      <c r="BW23" s="250"/>
      <c r="BX23" s="212"/>
      <c r="BY23" s="212"/>
      <c r="BZ23" s="212"/>
      <c r="CA23" s="216"/>
      <c r="CB23" s="213"/>
      <c r="CC23" s="218"/>
      <c r="CD23" s="214"/>
      <c r="CE23" s="212"/>
      <c r="CF23" s="212"/>
      <c r="CG23" s="212"/>
      <c r="CH23" s="216"/>
      <c r="CI23" s="213"/>
      <c r="CJ23" s="218"/>
      <c r="CK23" s="214"/>
      <c r="CL23" s="212"/>
      <c r="CM23" s="212"/>
      <c r="CN23" s="212"/>
      <c r="CO23" s="216"/>
      <c r="CP23" s="213"/>
      <c r="CQ23" s="218"/>
      <c r="CR23" s="214"/>
      <c r="CS23" s="212"/>
      <c r="CT23" s="212"/>
      <c r="CU23" s="212"/>
      <c r="CV23" s="216"/>
      <c r="CW23" s="538"/>
      <c r="CX23" s="538"/>
      <c r="CY23" s="538"/>
      <c r="CZ23" s="538"/>
      <c r="DA23" s="538"/>
      <c r="DB23" s="538"/>
      <c r="DC23" s="538"/>
      <c r="DD23" s="538"/>
      <c r="DE23" s="538"/>
      <c r="DF23" s="538"/>
      <c r="DG23" s="538"/>
      <c r="DH23" s="538"/>
      <c r="DI23" s="538"/>
      <c r="DJ23" s="538"/>
      <c r="DK23" s="538"/>
      <c r="DL23" s="538"/>
    </row>
    <row r="24" spans="1:116" s="295" customFormat="1" ht="31.5" customHeight="1">
      <c r="A24" s="98">
        <v>4</v>
      </c>
      <c r="B24" s="419" t="s">
        <v>140</v>
      </c>
      <c r="C24" s="63"/>
      <c r="D24" s="157" t="s">
        <v>99</v>
      </c>
      <c r="E24" s="531">
        <v>60</v>
      </c>
      <c r="F24" s="442" t="s">
        <v>101</v>
      </c>
      <c r="G24" s="196" t="s">
        <v>357</v>
      </c>
      <c r="H24" s="135"/>
      <c r="I24" s="159">
        <f t="shared" si="8"/>
        <v>60</v>
      </c>
      <c r="J24" s="211"/>
      <c r="K24" s="212">
        <v>3</v>
      </c>
      <c r="L24" s="214"/>
      <c r="M24" s="214">
        <v>3</v>
      </c>
      <c r="N24" s="214"/>
      <c r="O24" s="214">
        <v>3</v>
      </c>
      <c r="P24" s="246"/>
      <c r="Q24" s="211"/>
      <c r="R24" s="212">
        <v>3</v>
      </c>
      <c r="S24" s="214"/>
      <c r="T24" s="214">
        <v>3</v>
      </c>
      <c r="U24" s="214"/>
      <c r="V24" s="214">
        <v>3</v>
      </c>
      <c r="W24" s="247"/>
      <c r="X24" s="214"/>
      <c r="Y24" s="214">
        <v>3</v>
      </c>
      <c r="Z24" s="214"/>
      <c r="AA24" s="214">
        <v>3</v>
      </c>
      <c r="AB24" s="214"/>
      <c r="AC24" s="214">
        <v>3</v>
      </c>
      <c r="AD24" s="221"/>
      <c r="AE24" s="218">
        <v>3</v>
      </c>
      <c r="AF24" s="214"/>
      <c r="AG24" s="214">
        <v>3</v>
      </c>
      <c r="AH24" s="212"/>
      <c r="AI24" s="212">
        <v>3</v>
      </c>
      <c r="AJ24" s="218"/>
      <c r="AK24" s="216">
        <v>3</v>
      </c>
      <c r="AL24" s="214"/>
      <c r="AM24" s="218"/>
      <c r="AN24" s="249">
        <v>3</v>
      </c>
      <c r="AO24" s="423"/>
      <c r="AP24" s="218">
        <v>3</v>
      </c>
      <c r="AQ24" s="214"/>
      <c r="AR24" s="223">
        <v>6</v>
      </c>
      <c r="AS24" s="213"/>
      <c r="AT24" s="212">
        <v>3</v>
      </c>
      <c r="AU24" s="214"/>
      <c r="AV24" s="212">
        <v>3</v>
      </c>
      <c r="AW24" s="212"/>
      <c r="AX24" s="212">
        <v>3</v>
      </c>
      <c r="AY24" s="219" t="s">
        <v>46</v>
      </c>
      <c r="AZ24" s="213"/>
      <c r="BA24" s="218"/>
      <c r="BB24" s="214"/>
      <c r="BC24" s="212"/>
      <c r="BD24" s="212"/>
      <c r="BE24" s="212"/>
      <c r="BF24" s="216"/>
      <c r="BG24" s="213"/>
      <c r="BH24" s="448" t="s">
        <v>373</v>
      </c>
      <c r="BI24" s="250"/>
      <c r="BJ24" s="212"/>
      <c r="BK24" s="212"/>
      <c r="BL24" s="217"/>
      <c r="BM24" s="220"/>
      <c r="BN24" s="222"/>
      <c r="BO24" s="217"/>
      <c r="BP24" s="250"/>
      <c r="BQ24" s="212"/>
      <c r="BR24" s="212"/>
      <c r="BS24" s="212"/>
      <c r="BT24" s="216"/>
      <c r="BU24" s="213"/>
      <c r="BV24" s="212"/>
      <c r="BW24" s="250"/>
      <c r="BX24" s="212"/>
      <c r="BY24" s="212"/>
      <c r="BZ24" s="212"/>
      <c r="CA24" s="216"/>
      <c r="CB24" s="213"/>
      <c r="CC24" s="218"/>
      <c r="CD24" s="214"/>
      <c r="CE24" s="212"/>
      <c r="CF24" s="212"/>
      <c r="CG24" s="212"/>
      <c r="CH24" s="216"/>
      <c r="CI24" s="213"/>
      <c r="CJ24" s="218"/>
      <c r="CK24" s="214"/>
      <c r="CL24" s="212"/>
      <c r="CM24" s="212"/>
      <c r="CN24" s="212"/>
      <c r="CO24" s="216"/>
      <c r="CP24" s="213"/>
      <c r="CQ24" s="218"/>
      <c r="CR24" s="214"/>
      <c r="CS24" s="212"/>
      <c r="CT24" s="212"/>
      <c r="CU24" s="212"/>
      <c r="CV24" s="216"/>
      <c r="CW24" s="538"/>
      <c r="CX24" s="538"/>
      <c r="CY24" s="538"/>
      <c r="CZ24" s="538"/>
      <c r="DA24" s="538"/>
      <c r="DB24" s="538"/>
      <c r="DC24" s="538"/>
      <c r="DD24" s="538"/>
      <c r="DE24" s="538"/>
      <c r="DF24" s="538"/>
      <c r="DG24" s="538"/>
      <c r="DH24" s="538"/>
      <c r="DI24" s="538"/>
      <c r="DJ24" s="538"/>
      <c r="DK24" s="538"/>
      <c r="DL24" s="538"/>
    </row>
    <row r="25" spans="1:116" s="296" customFormat="1" ht="31.5" customHeight="1">
      <c r="A25" s="119">
        <v>5</v>
      </c>
      <c r="B25" s="419" t="s">
        <v>141</v>
      </c>
      <c r="C25" s="156"/>
      <c r="D25" s="157" t="s">
        <v>100</v>
      </c>
      <c r="E25" s="531">
        <v>60</v>
      </c>
      <c r="F25" s="442" t="s">
        <v>83</v>
      </c>
      <c r="G25" s="196" t="s">
        <v>147</v>
      </c>
      <c r="H25" s="158"/>
      <c r="I25" s="159">
        <f t="shared" si="8"/>
        <v>60</v>
      </c>
      <c r="J25" s="211"/>
      <c r="K25" s="212"/>
      <c r="L25" s="214"/>
      <c r="M25" s="214"/>
      <c r="N25" s="214"/>
      <c r="O25" s="214"/>
      <c r="P25" s="246"/>
      <c r="Q25" s="211"/>
      <c r="R25" s="212"/>
      <c r="S25" s="214"/>
      <c r="T25" s="214"/>
      <c r="U25" s="214"/>
      <c r="V25" s="214"/>
      <c r="W25" s="247"/>
      <c r="X25" s="214"/>
      <c r="Y25" s="214"/>
      <c r="Z25" s="214"/>
      <c r="AA25" s="214"/>
      <c r="AB25" s="214"/>
      <c r="AC25" s="214"/>
      <c r="AD25" s="221"/>
      <c r="AE25" s="218"/>
      <c r="AF25" s="214"/>
      <c r="AG25" s="214"/>
      <c r="AH25" s="212"/>
      <c r="AI25" s="212"/>
      <c r="AJ25" s="218"/>
      <c r="AK25" s="216"/>
      <c r="AL25" s="214"/>
      <c r="AM25" s="218"/>
      <c r="AN25" s="249"/>
      <c r="AO25" s="423"/>
      <c r="AP25" s="212"/>
      <c r="AQ25" s="214"/>
      <c r="AR25" s="223"/>
      <c r="AS25" s="213"/>
      <c r="AT25" s="212"/>
      <c r="AU25" s="214"/>
      <c r="AV25" s="212"/>
      <c r="AW25" s="212"/>
      <c r="AX25" s="212"/>
      <c r="AY25" s="216"/>
      <c r="AZ25" s="213">
        <v>3</v>
      </c>
      <c r="BA25" s="218"/>
      <c r="BB25" s="214">
        <v>3</v>
      </c>
      <c r="BC25" s="212"/>
      <c r="BD25" s="212">
        <v>3</v>
      </c>
      <c r="BE25" s="212"/>
      <c r="BF25" s="216"/>
      <c r="BG25" s="213"/>
      <c r="BH25" s="212">
        <v>3</v>
      </c>
      <c r="BI25" s="250">
        <v>3</v>
      </c>
      <c r="BJ25" s="212">
        <v>3</v>
      </c>
      <c r="BK25" s="212"/>
      <c r="BL25" s="217"/>
      <c r="BM25" s="220"/>
      <c r="BN25" s="222"/>
      <c r="BO25" s="217"/>
      <c r="BP25" s="250">
        <v>3</v>
      </c>
      <c r="BQ25" s="212">
        <v>3</v>
      </c>
      <c r="BR25" s="212">
        <v>3</v>
      </c>
      <c r="BS25" s="212"/>
      <c r="BT25" s="216"/>
      <c r="BU25" s="213"/>
      <c r="BV25" s="212">
        <v>3</v>
      </c>
      <c r="BW25" s="250"/>
      <c r="BX25" s="212">
        <v>3</v>
      </c>
      <c r="BY25" s="212">
        <v>3</v>
      </c>
      <c r="BZ25" s="212"/>
      <c r="CA25" s="216"/>
      <c r="CB25" s="213">
        <v>3</v>
      </c>
      <c r="CC25" s="218">
        <v>3</v>
      </c>
      <c r="CD25" s="214">
        <v>3</v>
      </c>
      <c r="CE25" s="212"/>
      <c r="CF25" s="212">
        <v>3</v>
      </c>
      <c r="CG25" s="212"/>
      <c r="CH25" s="216"/>
      <c r="CI25" s="213">
        <v>3</v>
      </c>
      <c r="CJ25" s="218">
        <v>3</v>
      </c>
      <c r="CK25" s="214">
        <v>3</v>
      </c>
      <c r="CL25" s="212">
        <v>3</v>
      </c>
      <c r="CM25" s="219" t="s">
        <v>46</v>
      </c>
      <c r="CN25" s="212"/>
      <c r="CO25" s="216"/>
      <c r="CP25" s="213"/>
      <c r="CQ25" s="448" t="s">
        <v>373</v>
      </c>
      <c r="CR25" s="214"/>
      <c r="CS25" s="212"/>
      <c r="CT25" s="212"/>
      <c r="CU25" s="212"/>
      <c r="CV25" s="216"/>
      <c r="CW25" s="540"/>
      <c r="CX25" s="540"/>
      <c r="CY25" s="540"/>
      <c r="CZ25" s="540"/>
      <c r="DA25" s="540"/>
      <c r="DB25" s="540"/>
      <c r="DC25" s="540"/>
      <c r="DD25" s="540"/>
      <c r="DE25" s="540"/>
      <c r="DF25" s="540"/>
      <c r="DG25" s="540"/>
      <c r="DH25" s="540"/>
      <c r="DI25" s="540"/>
      <c r="DJ25" s="540"/>
      <c r="DK25" s="540"/>
      <c r="DL25" s="540"/>
    </row>
    <row r="26" spans="1:116" s="300" customFormat="1" ht="31.5" customHeight="1">
      <c r="A26" s="137">
        <v>6</v>
      </c>
      <c r="B26" s="429" t="s">
        <v>139</v>
      </c>
      <c r="C26" s="175"/>
      <c r="D26" s="297" t="s">
        <v>102</v>
      </c>
      <c r="E26" s="532">
        <v>45</v>
      </c>
      <c r="F26" s="443" t="s">
        <v>82</v>
      </c>
      <c r="G26" s="195" t="s">
        <v>148</v>
      </c>
      <c r="H26" s="176"/>
      <c r="I26" s="159">
        <f t="shared" si="8"/>
        <v>45</v>
      </c>
      <c r="J26" s="228"/>
      <c r="K26" s="225"/>
      <c r="L26" s="229"/>
      <c r="M26" s="274"/>
      <c r="N26" s="274"/>
      <c r="O26" s="274"/>
      <c r="P26" s="272"/>
      <c r="Q26" s="228"/>
      <c r="R26" s="225"/>
      <c r="S26" s="229"/>
      <c r="T26" s="274"/>
      <c r="U26" s="274"/>
      <c r="V26" s="274"/>
      <c r="W26" s="275"/>
      <c r="X26" s="274"/>
      <c r="Y26" s="274"/>
      <c r="Z26" s="274"/>
      <c r="AA26" s="274"/>
      <c r="AB26" s="274"/>
      <c r="AC26" s="274"/>
      <c r="AD26" s="298"/>
      <c r="AE26" s="299"/>
      <c r="AF26" s="274"/>
      <c r="AG26" s="274"/>
      <c r="AH26" s="274"/>
      <c r="AI26" s="274"/>
      <c r="AJ26" s="235"/>
      <c r="AK26" s="230"/>
      <c r="AL26" s="229"/>
      <c r="AM26" s="276"/>
      <c r="AN26" s="277"/>
      <c r="AO26" s="431"/>
      <c r="AP26" s="225"/>
      <c r="AQ26" s="229"/>
      <c r="AR26" s="233"/>
      <c r="AS26" s="231"/>
      <c r="AT26" s="225">
        <v>3</v>
      </c>
      <c r="AU26" s="229"/>
      <c r="AV26" s="225">
        <v>3</v>
      </c>
      <c r="AW26" s="225"/>
      <c r="AX26" s="225">
        <v>3</v>
      </c>
      <c r="AY26" s="230"/>
      <c r="AZ26" s="231"/>
      <c r="BA26" s="235">
        <v>3</v>
      </c>
      <c r="BB26" s="229"/>
      <c r="BC26" s="225">
        <v>3</v>
      </c>
      <c r="BD26" s="225"/>
      <c r="BE26" s="225">
        <v>3</v>
      </c>
      <c r="BF26" s="230"/>
      <c r="BG26" s="231">
        <v>3</v>
      </c>
      <c r="BH26" s="225"/>
      <c r="BI26" s="274">
        <v>3</v>
      </c>
      <c r="BJ26" s="225"/>
      <c r="BK26" s="225">
        <v>3</v>
      </c>
      <c r="BL26" s="236"/>
      <c r="BM26" s="237"/>
      <c r="BN26" s="236"/>
      <c r="BO26" s="236"/>
      <c r="BP26" s="274"/>
      <c r="BQ26" s="225"/>
      <c r="BR26" s="225"/>
      <c r="BS26" s="225">
        <v>3</v>
      </c>
      <c r="BT26" s="230">
        <v>6</v>
      </c>
      <c r="BU26" s="231">
        <v>3</v>
      </c>
      <c r="BV26" s="225"/>
      <c r="BW26" s="235">
        <v>3</v>
      </c>
      <c r="BX26" s="225"/>
      <c r="BY26" s="225"/>
      <c r="BZ26" s="235">
        <v>3</v>
      </c>
      <c r="CA26" s="219" t="s">
        <v>46</v>
      </c>
      <c r="CB26" s="231"/>
      <c r="CC26" s="235"/>
      <c r="CD26" s="229"/>
      <c r="CE26" s="225"/>
      <c r="CF26" s="448" t="s">
        <v>373</v>
      </c>
      <c r="CG26" s="225"/>
      <c r="CH26" s="230"/>
      <c r="CI26" s="231"/>
      <c r="CJ26" s="235"/>
      <c r="CK26" s="229"/>
      <c r="CL26" s="225"/>
      <c r="CM26" s="225"/>
      <c r="CN26" s="225"/>
      <c r="CO26" s="230"/>
      <c r="CP26" s="231"/>
      <c r="CQ26" s="235"/>
      <c r="CR26" s="229"/>
      <c r="CS26" s="225"/>
      <c r="CT26" s="225"/>
      <c r="CU26" s="225"/>
      <c r="CV26" s="230"/>
      <c r="CW26" s="540"/>
      <c r="CX26" s="540"/>
      <c r="CY26" s="540"/>
      <c r="CZ26" s="540"/>
      <c r="DA26" s="540"/>
      <c r="DB26" s="540"/>
      <c r="DC26" s="540"/>
      <c r="DD26" s="540"/>
      <c r="DE26" s="540"/>
      <c r="DF26" s="540"/>
      <c r="DG26" s="540"/>
      <c r="DH26" s="540"/>
      <c r="DI26" s="540"/>
      <c r="DJ26" s="540"/>
      <c r="DK26" s="540"/>
      <c r="DL26" s="540"/>
    </row>
    <row r="27" spans="1:116" s="99" customFormat="1" ht="31.5" customHeight="1">
      <c r="A27" s="280"/>
      <c r="B27" s="565" t="s">
        <v>372</v>
      </c>
      <c r="C27" s="566"/>
      <c r="D27" s="566"/>
      <c r="E27" s="533"/>
      <c r="F27" s="444"/>
      <c r="G27" s="194"/>
      <c r="H27" s="153"/>
      <c r="I27" s="281"/>
      <c r="J27" s="282"/>
      <c r="K27" s="256"/>
      <c r="L27" s="226"/>
      <c r="M27" s="283"/>
      <c r="N27" s="283"/>
      <c r="O27" s="283"/>
      <c r="P27" s="240"/>
      <c r="Q27" s="282"/>
      <c r="R27" s="256"/>
      <c r="S27" s="226"/>
      <c r="T27" s="283"/>
      <c r="U27" s="283"/>
      <c r="V27" s="283"/>
      <c r="W27" s="241"/>
      <c r="X27" s="283"/>
      <c r="Y27" s="283"/>
      <c r="Z27" s="283"/>
      <c r="AA27" s="283"/>
      <c r="AB27" s="283"/>
      <c r="AC27" s="283"/>
      <c r="AD27" s="284"/>
      <c r="AE27" s="285"/>
      <c r="AF27" s="283"/>
      <c r="AG27" s="283"/>
      <c r="AH27" s="283"/>
      <c r="AI27" s="283"/>
      <c r="AJ27" s="283"/>
      <c r="AK27" s="227"/>
      <c r="AL27" s="226"/>
      <c r="AM27" s="286"/>
      <c r="AN27" s="287"/>
      <c r="AO27" s="293"/>
      <c r="AP27" s="256"/>
      <c r="AQ27" s="226"/>
      <c r="AR27" s="288"/>
      <c r="AS27" s="289"/>
      <c r="AT27" s="256"/>
      <c r="AU27" s="226"/>
      <c r="AV27" s="256"/>
      <c r="AW27" s="256"/>
      <c r="AX27" s="256"/>
      <c r="AY27" s="227"/>
      <c r="AZ27" s="289"/>
      <c r="BA27" s="290"/>
      <c r="BB27" s="226"/>
      <c r="BC27" s="256"/>
      <c r="BD27" s="256"/>
      <c r="BE27" s="256"/>
      <c r="BF27" s="227"/>
      <c r="BG27" s="289"/>
      <c r="BH27" s="256"/>
      <c r="BI27" s="283"/>
      <c r="BJ27" s="256"/>
      <c r="BK27" s="256"/>
      <c r="BL27" s="291"/>
      <c r="BM27" s="292"/>
      <c r="BN27" s="293"/>
      <c r="BO27" s="291"/>
      <c r="BP27" s="283"/>
      <c r="BQ27" s="256"/>
      <c r="BR27" s="256"/>
      <c r="BS27" s="256"/>
      <c r="BT27" s="227"/>
      <c r="BU27" s="289"/>
      <c r="BV27" s="256"/>
      <c r="BW27" s="256"/>
      <c r="BX27" s="256"/>
      <c r="BY27" s="256"/>
      <c r="BZ27" s="290"/>
      <c r="CA27" s="227"/>
      <c r="CB27" s="289"/>
      <c r="CC27" s="290"/>
      <c r="CD27" s="255"/>
      <c r="CE27" s="256"/>
      <c r="CF27" s="256"/>
      <c r="CG27" s="256"/>
      <c r="CH27" s="227"/>
      <c r="CI27" s="289"/>
      <c r="CJ27" s="290"/>
      <c r="CK27" s="226"/>
      <c r="CL27" s="255"/>
      <c r="CM27" s="256"/>
      <c r="CN27" s="256"/>
      <c r="CO27" s="227"/>
      <c r="CP27" s="289"/>
      <c r="CQ27" s="290"/>
      <c r="CR27" s="226"/>
      <c r="CS27" s="255"/>
      <c r="CT27" s="256"/>
      <c r="CU27" s="256"/>
      <c r="CV27" s="227"/>
      <c r="CW27" s="538"/>
      <c r="CX27" s="538"/>
      <c r="CY27" s="538"/>
      <c r="CZ27" s="538"/>
      <c r="DA27" s="538"/>
      <c r="DB27" s="538"/>
      <c r="DC27" s="538"/>
      <c r="DD27" s="538"/>
      <c r="DE27" s="538"/>
      <c r="DF27" s="538"/>
      <c r="DG27" s="538"/>
      <c r="DH27" s="538"/>
      <c r="DI27" s="538"/>
      <c r="DJ27" s="538"/>
      <c r="DK27" s="538"/>
      <c r="DL27" s="538"/>
    </row>
    <row r="28" spans="1:116" s="162" customFormat="1" ht="31.5" customHeight="1">
      <c r="A28" s="118">
        <v>1</v>
      </c>
      <c r="B28" s="422" t="s">
        <v>112</v>
      </c>
      <c r="C28" s="178"/>
      <c r="D28" s="177" t="s">
        <v>95</v>
      </c>
      <c r="E28" s="530">
        <v>30</v>
      </c>
      <c r="F28" s="445" t="s">
        <v>83</v>
      </c>
      <c r="G28" s="193" t="s">
        <v>115</v>
      </c>
      <c r="H28" s="179"/>
      <c r="I28" s="180">
        <f>SUM(J28:CH28)</f>
        <v>30</v>
      </c>
      <c r="J28" s="257"/>
      <c r="K28" s="205">
        <v>3</v>
      </c>
      <c r="L28" s="206"/>
      <c r="M28" s="206">
        <v>3</v>
      </c>
      <c r="N28" s="206"/>
      <c r="O28" s="206">
        <v>3</v>
      </c>
      <c r="P28" s="258"/>
      <c r="Q28" s="257">
        <v>3</v>
      </c>
      <c r="R28" s="205"/>
      <c r="S28" s="206">
        <v>3</v>
      </c>
      <c r="T28" s="206"/>
      <c r="U28" s="206">
        <v>3</v>
      </c>
      <c r="V28" s="206"/>
      <c r="W28" s="259">
        <v>3</v>
      </c>
      <c r="X28" s="206"/>
      <c r="Y28" s="206">
        <v>3</v>
      </c>
      <c r="Z28" s="206"/>
      <c r="AA28" s="206">
        <v>3</v>
      </c>
      <c r="AB28" s="206"/>
      <c r="AC28" s="206">
        <v>3</v>
      </c>
      <c r="AD28" s="207" t="s">
        <v>46</v>
      </c>
      <c r="AE28" s="260"/>
      <c r="AF28" s="206"/>
      <c r="AG28" s="206"/>
      <c r="AH28" s="206"/>
      <c r="AI28" s="448" t="s">
        <v>373</v>
      </c>
      <c r="AJ28" s="206"/>
      <c r="AK28" s="261"/>
      <c r="AL28" s="206"/>
      <c r="AM28" s="262"/>
      <c r="AN28" s="262"/>
      <c r="AO28" s="430"/>
      <c r="AP28" s="205"/>
      <c r="AQ28" s="206"/>
      <c r="AR28" s="263"/>
      <c r="AS28" s="260"/>
      <c r="AT28" s="205"/>
      <c r="AU28" s="206"/>
      <c r="AV28" s="205"/>
      <c r="AW28" s="205"/>
      <c r="AX28" s="205"/>
      <c r="AY28" s="261"/>
      <c r="AZ28" s="260"/>
      <c r="BA28" s="205"/>
      <c r="BB28" s="206"/>
      <c r="BC28" s="205"/>
      <c r="BD28" s="205"/>
      <c r="BE28" s="205"/>
      <c r="BF28" s="261"/>
      <c r="BG28" s="260"/>
      <c r="BH28" s="205"/>
      <c r="BI28" s="206"/>
      <c r="BJ28" s="205"/>
      <c r="BK28" s="205"/>
      <c r="BL28" s="208"/>
      <c r="BM28" s="209"/>
      <c r="BN28" s="210"/>
      <c r="BO28" s="208"/>
      <c r="BP28" s="206"/>
      <c r="BQ28" s="205"/>
      <c r="BR28" s="205"/>
      <c r="BS28" s="205"/>
      <c r="BT28" s="261"/>
      <c r="BU28" s="260"/>
      <c r="BV28" s="205"/>
      <c r="BW28" s="206"/>
      <c r="BX28" s="205"/>
      <c r="BY28" s="205"/>
      <c r="BZ28" s="205"/>
      <c r="CA28" s="261"/>
      <c r="CB28" s="205"/>
      <c r="CC28" s="205"/>
      <c r="CD28" s="264"/>
      <c r="CE28" s="205"/>
      <c r="CF28" s="205"/>
      <c r="CG28" s="205"/>
      <c r="CH28" s="261"/>
      <c r="CI28" s="260"/>
      <c r="CJ28" s="205"/>
      <c r="CK28" s="206"/>
      <c r="CL28" s="264"/>
      <c r="CM28" s="205"/>
      <c r="CN28" s="205"/>
      <c r="CO28" s="200"/>
      <c r="CP28" s="260"/>
      <c r="CQ28" s="205"/>
      <c r="CR28" s="206"/>
      <c r="CS28" s="264"/>
      <c r="CT28" s="205"/>
      <c r="CU28" s="205"/>
      <c r="CV28" s="200"/>
      <c r="CW28" s="541"/>
      <c r="CX28" s="541"/>
      <c r="CY28" s="541"/>
      <c r="CZ28" s="541"/>
      <c r="DA28" s="541"/>
      <c r="DB28" s="541"/>
      <c r="DC28" s="541"/>
      <c r="DD28" s="541"/>
      <c r="DE28" s="541"/>
      <c r="DF28" s="541"/>
      <c r="DG28" s="541"/>
      <c r="DH28" s="541"/>
      <c r="DI28" s="541"/>
      <c r="DJ28" s="541"/>
      <c r="DK28" s="541"/>
      <c r="DL28" s="541"/>
    </row>
    <row r="29" spans="1:116" s="160" customFormat="1" ht="31.5" customHeight="1">
      <c r="A29" s="119">
        <f>A28+1</f>
        <v>2</v>
      </c>
      <c r="B29" s="419" t="s">
        <v>126</v>
      </c>
      <c r="C29" s="156"/>
      <c r="D29" s="157" t="s">
        <v>113</v>
      </c>
      <c r="E29" s="531">
        <v>30</v>
      </c>
      <c r="F29" s="442" t="s">
        <v>129</v>
      </c>
      <c r="G29" s="196" t="s">
        <v>116</v>
      </c>
      <c r="H29" s="158"/>
      <c r="I29" s="159">
        <f aca="true" t="shared" si="9" ref="I29:I34">SUM(J29:CH29)</f>
        <v>30</v>
      </c>
      <c r="J29" s="211">
        <v>3</v>
      </c>
      <c r="K29" s="212"/>
      <c r="L29" s="212">
        <v>3</v>
      </c>
      <c r="M29" s="212"/>
      <c r="N29" s="214">
        <v>3</v>
      </c>
      <c r="O29" s="214"/>
      <c r="P29" s="246">
        <v>6</v>
      </c>
      <c r="Q29" s="211"/>
      <c r="R29" s="212">
        <v>3</v>
      </c>
      <c r="S29" s="212"/>
      <c r="T29" s="212">
        <v>3</v>
      </c>
      <c r="U29" s="214"/>
      <c r="V29" s="214">
        <v>3</v>
      </c>
      <c r="W29" s="247"/>
      <c r="X29" s="214">
        <v>3</v>
      </c>
      <c r="Y29" s="214"/>
      <c r="Z29" s="214">
        <v>3</v>
      </c>
      <c r="AA29" s="219" t="s">
        <v>46</v>
      </c>
      <c r="AB29" s="214"/>
      <c r="AC29" s="212"/>
      <c r="AD29" s="223"/>
      <c r="AE29" s="214"/>
      <c r="AF29" s="212"/>
      <c r="AG29" s="214"/>
      <c r="AH29" s="448" t="s">
        <v>373</v>
      </c>
      <c r="AI29" s="214"/>
      <c r="AJ29" s="214"/>
      <c r="AK29" s="216"/>
      <c r="AL29" s="218"/>
      <c r="AM29" s="265"/>
      <c r="AN29" s="266"/>
      <c r="AO29" s="423"/>
      <c r="AP29" s="218"/>
      <c r="AQ29" s="250"/>
      <c r="AR29" s="267"/>
      <c r="AS29" s="254"/>
      <c r="AT29" s="218"/>
      <c r="AU29" s="250"/>
      <c r="AV29" s="218"/>
      <c r="AW29" s="218"/>
      <c r="AX29" s="218"/>
      <c r="AY29" s="268"/>
      <c r="AZ29" s="213"/>
      <c r="BA29" s="218"/>
      <c r="BB29" s="214"/>
      <c r="BC29" s="212"/>
      <c r="BD29" s="212"/>
      <c r="BE29" s="212"/>
      <c r="BF29" s="216"/>
      <c r="BG29" s="213"/>
      <c r="BH29" s="212"/>
      <c r="BI29" s="250"/>
      <c r="BJ29" s="212"/>
      <c r="BK29" s="212"/>
      <c r="BL29" s="217"/>
      <c r="BM29" s="220"/>
      <c r="BN29" s="222"/>
      <c r="BO29" s="217"/>
      <c r="BP29" s="250"/>
      <c r="BQ29" s="212"/>
      <c r="BR29" s="212"/>
      <c r="BS29" s="212"/>
      <c r="BT29" s="216"/>
      <c r="BU29" s="213"/>
      <c r="BV29" s="212"/>
      <c r="BW29" s="250"/>
      <c r="BX29" s="212"/>
      <c r="BY29" s="212"/>
      <c r="BZ29" s="212"/>
      <c r="CA29" s="216"/>
      <c r="CB29" s="213"/>
      <c r="CC29" s="218"/>
      <c r="CD29" s="214"/>
      <c r="CE29" s="212"/>
      <c r="CF29" s="212"/>
      <c r="CG29" s="212"/>
      <c r="CH29" s="216"/>
      <c r="CI29" s="213"/>
      <c r="CJ29" s="218"/>
      <c r="CK29" s="214"/>
      <c r="CL29" s="212"/>
      <c r="CM29" s="212"/>
      <c r="CN29" s="212"/>
      <c r="CO29" s="216"/>
      <c r="CP29" s="213"/>
      <c r="CQ29" s="218"/>
      <c r="CR29" s="214"/>
      <c r="CS29" s="212"/>
      <c r="CT29" s="212"/>
      <c r="CU29" s="212"/>
      <c r="CV29" s="216"/>
      <c r="CW29" s="540"/>
      <c r="CX29" s="540"/>
      <c r="CY29" s="540"/>
      <c r="CZ29" s="540"/>
      <c r="DA29" s="540"/>
      <c r="DB29" s="540"/>
      <c r="DC29" s="540"/>
      <c r="DD29" s="540"/>
      <c r="DE29" s="540"/>
      <c r="DF29" s="540"/>
      <c r="DG29" s="540"/>
      <c r="DH29" s="540"/>
      <c r="DI29" s="540"/>
      <c r="DJ29" s="540"/>
      <c r="DK29" s="540"/>
      <c r="DL29" s="540"/>
    </row>
    <row r="30" spans="1:116" s="160" customFormat="1" ht="31.5" customHeight="1">
      <c r="A30" s="119">
        <f aca="true" t="shared" si="10" ref="A30:A35">A29+1</f>
        <v>3</v>
      </c>
      <c r="B30" s="419" t="s">
        <v>127</v>
      </c>
      <c r="C30" s="156"/>
      <c r="D30" s="157" t="s">
        <v>114</v>
      </c>
      <c r="E30" s="531">
        <v>60</v>
      </c>
      <c r="F30" s="442" t="s">
        <v>97</v>
      </c>
      <c r="G30" s="196" t="s">
        <v>117</v>
      </c>
      <c r="H30" s="158"/>
      <c r="I30" s="159">
        <f t="shared" si="9"/>
        <v>60</v>
      </c>
      <c r="J30" s="211">
        <v>3</v>
      </c>
      <c r="K30" s="212"/>
      <c r="L30" s="212">
        <v>3</v>
      </c>
      <c r="M30" s="212"/>
      <c r="N30" s="214">
        <v>3</v>
      </c>
      <c r="O30" s="214"/>
      <c r="P30" s="246">
        <v>6</v>
      </c>
      <c r="Q30" s="269"/>
      <c r="R30" s="218">
        <v>3</v>
      </c>
      <c r="S30" s="218"/>
      <c r="T30" s="218">
        <v>3</v>
      </c>
      <c r="U30" s="250"/>
      <c r="V30" s="250">
        <v>3</v>
      </c>
      <c r="W30" s="252">
        <v>6</v>
      </c>
      <c r="X30" s="250"/>
      <c r="Y30" s="250">
        <v>3</v>
      </c>
      <c r="Z30" s="250"/>
      <c r="AA30" s="250">
        <v>3</v>
      </c>
      <c r="AB30" s="250"/>
      <c r="AC30" s="218">
        <v>3</v>
      </c>
      <c r="AD30" s="267">
        <v>6</v>
      </c>
      <c r="AE30" s="250"/>
      <c r="AF30" s="218">
        <v>3</v>
      </c>
      <c r="AG30" s="250"/>
      <c r="AH30" s="218">
        <v>3</v>
      </c>
      <c r="AI30" s="250"/>
      <c r="AJ30" s="250">
        <v>3</v>
      </c>
      <c r="AK30" s="268">
        <v>3</v>
      </c>
      <c r="AL30" s="250"/>
      <c r="AM30" s="265">
        <v>3</v>
      </c>
      <c r="AN30" s="219" t="s">
        <v>46</v>
      </c>
      <c r="AO30" s="423"/>
      <c r="AP30" s="218"/>
      <c r="AQ30" s="250"/>
      <c r="AR30" s="267"/>
      <c r="AS30" s="254"/>
      <c r="AT30" s="218"/>
      <c r="AU30" s="448" t="s">
        <v>373</v>
      </c>
      <c r="AV30" s="218"/>
      <c r="AW30" s="218"/>
      <c r="AX30" s="218"/>
      <c r="AY30" s="268"/>
      <c r="AZ30" s="254"/>
      <c r="BA30" s="218"/>
      <c r="BB30" s="218"/>
      <c r="BC30" s="218"/>
      <c r="BD30" s="218"/>
      <c r="BE30" s="218"/>
      <c r="BF30" s="268"/>
      <c r="BG30" s="254"/>
      <c r="BH30" s="218"/>
      <c r="BI30" s="250"/>
      <c r="BJ30" s="218"/>
      <c r="BK30" s="218"/>
      <c r="BL30" s="217"/>
      <c r="BM30" s="220"/>
      <c r="BN30" s="222"/>
      <c r="BO30" s="217"/>
      <c r="BP30" s="218"/>
      <c r="BQ30" s="218"/>
      <c r="BR30" s="218"/>
      <c r="BS30" s="218"/>
      <c r="BT30" s="268"/>
      <c r="BU30" s="213"/>
      <c r="BV30" s="212"/>
      <c r="BW30" s="250"/>
      <c r="BX30" s="212"/>
      <c r="BY30" s="212"/>
      <c r="BZ30" s="212"/>
      <c r="CA30" s="216"/>
      <c r="CB30" s="213"/>
      <c r="CC30" s="218"/>
      <c r="CD30" s="212"/>
      <c r="CE30" s="212"/>
      <c r="CF30" s="212"/>
      <c r="CG30" s="212"/>
      <c r="CH30" s="216"/>
      <c r="CI30" s="213"/>
      <c r="CJ30" s="218"/>
      <c r="CK30" s="212"/>
      <c r="CL30" s="212"/>
      <c r="CM30" s="212"/>
      <c r="CN30" s="212"/>
      <c r="CO30" s="216"/>
      <c r="CP30" s="213"/>
      <c r="CQ30" s="218"/>
      <c r="CR30" s="212"/>
      <c r="CS30" s="212"/>
      <c r="CT30" s="212"/>
      <c r="CU30" s="212"/>
      <c r="CV30" s="216"/>
      <c r="CW30" s="540"/>
      <c r="CX30" s="540"/>
      <c r="CY30" s="540"/>
      <c r="CZ30" s="540"/>
      <c r="DA30" s="540"/>
      <c r="DB30" s="540"/>
      <c r="DC30" s="540"/>
      <c r="DD30" s="540"/>
      <c r="DE30" s="540"/>
      <c r="DF30" s="540"/>
      <c r="DG30" s="540"/>
      <c r="DH30" s="540"/>
      <c r="DI30" s="540"/>
      <c r="DJ30" s="540"/>
      <c r="DK30" s="540"/>
      <c r="DL30" s="540"/>
    </row>
    <row r="31" spans="1:116" s="160" customFormat="1" ht="31.5" customHeight="1">
      <c r="A31" s="119">
        <f t="shared" si="10"/>
        <v>4</v>
      </c>
      <c r="B31" s="419" t="s">
        <v>127</v>
      </c>
      <c r="C31" s="156"/>
      <c r="D31" s="157" t="s">
        <v>118</v>
      </c>
      <c r="E31" s="531">
        <v>60</v>
      </c>
      <c r="F31" s="442" t="s">
        <v>98</v>
      </c>
      <c r="G31" s="196" t="s">
        <v>120</v>
      </c>
      <c r="H31" s="158"/>
      <c r="I31" s="159">
        <f t="shared" si="9"/>
        <v>60</v>
      </c>
      <c r="J31" s="211"/>
      <c r="K31" s="212"/>
      <c r="L31" s="212"/>
      <c r="M31" s="212"/>
      <c r="N31" s="214"/>
      <c r="O31" s="214"/>
      <c r="P31" s="246"/>
      <c r="Q31" s="269"/>
      <c r="R31" s="218"/>
      <c r="S31" s="218"/>
      <c r="T31" s="218"/>
      <c r="U31" s="250"/>
      <c r="V31" s="250"/>
      <c r="W31" s="252"/>
      <c r="X31" s="250"/>
      <c r="Y31" s="250"/>
      <c r="Z31" s="250"/>
      <c r="AA31" s="250"/>
      <c r="AB31" s="250"/>
      <c r="AC31" s="218"/>
      <c r="AD31" s="267"/>
      <c r="AE31" s="250"/>
      <c r="AF31" s="218"/>
      <c r="AG31" s="250"/>
      <c r="AH31" s="218"/>
      <c r="AI31" s="218"/>
      <c r="AJ31" s="250"/>
      <c r="AK31" s="268"/>
      <c r="AL31" s="250"/>
      <c r="AM31" s="265"/>
      <c r="AN31" s="266"/>
      <c r="AO31" s="423"/>
      <c r="AP31" s="218"/>
      <c r="AQ31" s="250"/>
      <c r="AR31" s="267"/>
      <c r="AS31" s="218"/>
      <c r="AT31" s="218">
        <v>3</v>
      </c>
      <c r="AU31" s="250"/>
      <c r="AV31" s="218">
        <v>3</v>
      </c>
      <c r="AW31" s="218"/>
      <c r="AX31" s="218">
        <v>3</v>
      </c>
      <c r="AY31" s="268"/>
      <c r="AZ31" s="254">
        <v>3</v>
      </c>
      <c r="BA31" s="218"/>
      <c r="BB31" s="250">
        <v>3</v>
      </c>
      <c r="BC31" s="218"/>
      <c r="BD31" s="218">
        <v>3</v>
      </c>
      <c r="BE31" s="218"/>
      <c r="BF31" s="268">
        <v>6</v>
      </c>
      <c r="BG31" s="254"/>
      <c r="BH31" s="218">
        <v>3</v>
      </c>
      <c r="BI31" s="250"/>
      <c r="BJ31" s="218">
        <v>3</v>
      </c>
      <c r="BK31" s="218"/>
      <c r="BL31" s="217"/>
      <c r="BM31" s="220"/>
      <c r="BN31" s="222"/>
      <c r="BO31" s="217"/>
      <c r="BP31" s="250">
        <v>3</v>
      </c>
      <c r="BQ31" s="218"/>
      <c r="BR31" s="218">
        <v>3</v>
      </c>
      <c r="BS31" s="218"/>
      <c r="BT31" s="268">
        <v>6</v>
      </c>
      <c r="BU31" s="218"/>
      <c r="BV31" s="218">
        <v>3</v>
      </c>
      <c r="BW31" s="250"/>
      <c r="BX31" s="212">
        <v>3</v>
      </c>
      <c r="BY31" s="212"/>
      <c r="BZ31" s="212">
        <v>3</v>
      </c>
      <c r="CA31" s="216"/>
      <c r="CB31" s="213">
        <v>3</v>
      </c>
      <c r="CC31" s="218"/>
      <c r="CD31" s="218">
        <v>3</v>
      </c>
      <c r="CE31" s="212"/>
      <c r="CF31" s="212">
        <v>3</v>
      </c>
      <c r="CG31" s="219" t="s">
        <v>46</v>
      </c>
      <c r="CH31" s="216"/>
      <c r="CI31" s="213"/>
      <c r="CJ31" s="218"/>
      <c r="CK31" s="214"/>
      <c r="CL31" s="448" t="s">
        <v>373</v>
      </c>
      <c r="CM31" s="212"/>
      <c r="CN31" s="212"/>
      <c r="CO31" s="216"/>
      <c r="CP31" s="213"/>
      <c r="CQ31" s="218"/>
      <c r="CR31" s="214"/>
      <c r="CS31" s="212"/>
      <c r="CT31" s="212"/>
      <c r="CU31" s="212"/>
      <c r="CV31" s="216"/>
      <c r="CW31" s="540"/>
      <c r="CX31" s="540"/>
      <c r="CY31" s="540"/>
      <c r="CZ31" s="540"/>
      <c r="DA31" s="540"/>
      <c r="DB31" s="540"/>
      <c r="DC31" s="540"/>
      <c r="DD31" s="540"/>
      <c r="DE31" s="540"/>
      <c r="DF31" s="540"/>
      <c r="DG31" s="540"/>
      <c r="DH31" s="540"/>
      <c r="DI31" s="540"/>
      <c r="DJ31" s="540"/>
      <c r="DK31" s="540"/>
      <c r="DL31" s="540"/>
    </row>
    <row r="32" spans="1:116" s="162" customFormat="1" ht="31.5" customHeight="1">
      <c r="A32" s="119">
        <f t="shared" si="10"/>
        <v>5</v>
      </c>
      <c r="B32" s="419" t="s">
        <v>127</v>
      </c>
      <c r="C32" s="161"/>
      <c r="D32" s="157" t="s">
        <v>119</v>
      </c>
      <c r="E32" s="531">
        <v>60</v>
      </c>
      <c r="F32" s="442" t="s">
        <v>131</v>
      </c>
      <c r="G32" s="196" t="s">
        <v>121</v>
      </c>
      <c r="H32" s="158"/>
      <c r="I32" s="159">
        <f t="shared" si="9"/>
        <v>60</v>
      </c>
      <c r="J32" s="211"/>
      <c r="K32" s="212"/>
      <c r="L32" s="212"/>
      <c r="M32" s="212"/>
      <c r="N32" s="214"/>
      <c r="O32" s="214"/>
      <c r="P32" s="246"/>
      <c r="Q32" s="269"/>
      <c r="R32" s="218"/>
      <c r="S32" s="218"/>
      <c r="T32" s="218"/>
      <c r="U32" s="250"/>
      <c r="V32" s="250"/>
      <c r="W32" s="252"/>
      <c r="X32" s="250"/>
      <c r="Y32" s="250"/>
      <c r="Z32" s="250"/>
      <c r="AA32" s="250"/>
      <c r="AB32" s="250"/>
      <c r="AC32" s="218"/>
      <c r="AD32" s="267"/>
      <c r="AE32" s="250"/>
      <c r="AF32" s="218"/>
      <c r="AG32" s="250"/>
      <c r="AH32" s="218"/>
      <c r="AI32" s="250"/>
      <c r="AJ32" s="250"/>
      <c r="AK32" s="268"/>
      <c r="AL32" s="250"/>
      <c r="AM32" s="265"/>
      <c r="AN32" s="266"/>
      <c r="AO32" s="423"/>
      <c r="AP32" s="218"/>
      <c r="AQ32" s="250"/>
      <c r="AR32" s="267"/>
      <c r="AS32" s="254">
        <v>3</v>
      </c>
      <c r="AT32" s="218"/>
      <c r="AU32" s="270">
        <v>3</v>
      </c>
      <c r="AV32" s="218"/>
      <c r="AW32" s="218">
        <v>3</v>
      </c>
      <c r="AX32" s="218"/>
      <c r="AY32" s="268">
        <v>6</v>
      </c>
      <c r="AZ32" s="254"/>
      <c r="BA32" s="218">
        <v>3</v>
      </c>
      <c r="BB32" s="250"/>
      <c r="BC32" s="218">
        <v>3</v>
      </c>
      <c r="BD32" s="218"/>
      <c r="BE32" s="218">
        <v>3</v>
      </c>
      <c r="BF32" s="268"/>
      <c r="BG32" s="254">
        <v>3</v>
      </c>
      <c r="BH32" s="218"/>
      <c r="BI32" s="250">
        <v>3</v>
      </c>
      <c r="BJ32" s="218"/>
      <c r="BK32" s="218">
        <v>3</v>
      </c>
      <c r="BL32" s="217"/>
      <c r="BM32" s="220"/>
      <c r="BN32" s="222"/>
      <c r="BO32" s="217"/>
      <c r="BP32" s="250"/>
      <c r="BQ32" s="218">
        <v>3</v>
      </c>
      <c r="BR32" s="218"/>
      <c r="BS32" s="218">
        <v>3</v>
      </c>
      <c r="BT32" s="268"/>
      <c r="BU32" s="254">
        <v>3</v>
      </c>
      <c r="BV32" s="218"/>
      <c r="BW32" s="250">
        <v>3</v>
      </c>
      <c r="BX32" s="212"/>
      <c r="BY32" s="212">
        <v>3</v>
      </c>
      <c r="BZ32" s="212"/>
      <c r="CA32" s="216">
        <v>6</v>
      </c>
      <c r="CB32" s="213"/>
      <c r="CC32" s="218">
        <v>3</v>
      </c>
      <c r="CD32" s="214"/>
      <c r="CE32" s="212">
        <v>3</v>
      </c>
      <c r="CF32" s="219" t="s">
        <v>46</v>
      </c>
      <c r="CG32" s="212"/>
      <c r="CH32" s="216"/>
      <c r="CI32" s="213"/>
      <c r="CJ32" s="218"/>
      <c r="CK32" s="214"/>
      <c r="CL32" s="448" t="s">
        <v>373</v>
      </c>
      <c r="CM32" s="212"/>
      <c r="CN32" s="212"/>
      <c r="CO32" s="216"/>
      <c r="CP32" s="213"/>
      <c r="CQ32" s="218"/>
      <c r="CR32" s="214"/>
      <c r="CS32" s="212"/>
      <c r="CT32" s="212"/>
      <c r="CU32" s="212"/>
      <c r="CV32" s="216"/>
      <c r="CW32" s="541"/>
      <c r="CX32" s="541"/>
      <c r="CY32" s="541"/>
      <c r="CZ32" s="541"/>
      <c r="DA32" s="541"/>
      <c r="DB32" s="541"/>
      <c r="DC32" s="541"/>
      <c r="DD32" s="541"/>
      <c r="DE32" s="541"/>
      <c r="DF32" s="541"/>
      <c r="DG32" s="541"/>
      <c r="DH32" s="541"/>
      <c r="DI32" s="541"/>
      <c r="DJ32" s="541"/>
      <c r="DK32" s="541"/>
      <c r="DL32" s="541"/>
    </row>
    <row r="33" spans="1:116" s="160" customFormat="1" ht="31.5" customHeight="1">
      <c r="A33" s="119">
        <f t="shared" si="10"/>
        <v>6</v>
      </c>
      <c r="B33" s="419" t="s">
        <v>128</v>
      </c>
      <c r="C33" s="156"/>
      <c r="D33" s="181" t="s">
        <v>122</v>
      </c>
      <c r="E33" s="531">
        <v>45</v>
      </c>
      <c r="F33" s="442" t="s">
        <v>145</v>
      </c>
      <c r="G33" s="196" t="s">
        <v>124</v>
      </c>
      <c r="H33" s="158"/>
      <c r="I33" s="159">
        <f t="shared" si="9"/>
        <v>45</v>
      </c>
      <c r="J33" s="211"/>
      <c r="K33" s="212">
        <v>3</v>
      </c>
      <c r="L33" s="214"/>
      <c r="M33" s="214">
        <v>3</v>
      </c>
      <c r="N33" s="214"/>
      <c r="O33" s="214">
        <v>3</v>
      </c>
      <c r="P33" s="246"/>
      <c r="Q33" s="269">
        <v>3</v>
      </c>
      <c r="R33" s="218"/>
      <c r="S33" s="250">
        <v>3</v>
      </c>
      <c r="T33" s="250"/>
      <c r="U33" s="250">
        <v>3</v>
      </c>
      <c r="V33" s="250"/>
      <c r="W33" s="252">
        <v>6</v>
      </c>
      <c r="X33" s="250"/>
      <c r="Y33" s="250">
        <v>3</v>
      </c>
      <c r="Z33" s="250"/>
      <c r="AA33" s="250">
        <v>3</v>
      </c>
      <c r="AB33" s="250"/>
      <c r="AC33" s="250">
        <v>3</v>
      </c>
      <c r="AD33" s="253"/>
      <c r="AE33" s="254">
        <v>3</v>
      </c>
      <c r="AF33" s="250"/>
      <c r="AG33" s="250">
        <v>3</v>
      </c>
      <c r="AH33" s="250"/>
      <c r="AI33" s="250">
        <v>3</v>
      </c>
      <c r="AJ33" s="218"/>
      <c r="AK33" s="268">
        <v>3</v>
      </c>
      <c r="AL33" s="219" t="s">
        <v>46</v>
      </c>
      <c r="AM33" s="265"/>
      <c r="AN33" s="266"/>
      <c r="AO33" s="432"/>
      <c r="AP33" s="218"/>
      <c r="AQ33" s="271"/>
      <c r="AR33" s="267"/>
      <c r="AS33" s="254"/>
      <c r="AT33" s="448" t="s">
        <v>373</v>
      </c>
      <c r="AU33" s="250"/>
      <c r="AV33" s="218"/>
      <c r="AW33" s="218"/>
      <c r="AX33" s="218"/>
      <c r="AY33" s="268"/>
      <c r="AZ33" s="254"/>
      <c r="BA33" s="218"/>
      <c r="BB33" s="250"/>
      <c r="BC33" s="218"/>
      <c r="BD33" s="218"/>
      <c r="BE33" s="218"/>
      <c r="BF33" s="268"/>
      <c r="BG33" s="254"/>
      <c r="BH33" s="218"/>
      <c r="BI33" s="250"/>
      <c r="BJ33" s="218"/>
      <c r="BK33" s="218"/>
      <c r="BL33" s="217"/>
      <c r="BM33" s="220"/>
      <c r="BN33" s="222"/>
      <c r="BO33" s="217"/>
      <c r="BP33" s="250"/>
      <c r="BQ33" s="218"/>
      <c r="BR33" s="218"/>
      <c r="BS33" s="218"/>
      <c r="BT33" s="268"/>
      <c r="BU33" s="213"/>
      <c r="BV33" s="212"/>
      <c r="BW33" s="250"/>
      <c r="BX33" s="212"/>
      <c r="BY33" s="212"/>
      <c r="BZ33" s="212"/>
      <c r="CA33" s="216"/>
      <c r="CB33" s="213"/>
      <c r="CC33" s="218"/>
      <c r="CD33" s="214"/>
      <c r="CE33" s="212"/>
      <c r="CF33" s="212"/>
      <c r="CG33" s="212"/>
      <c r="CH33" s="216"/>
      <c r="CI33" s="213"/>
      <c r="CJ33" s="218"/>
      <c r="CK33" s="214"/>
      <c r="CL33" s="212"/>
      <c r="CM33" s="212"/>
      <c r="CN33" s="212"/>
      <c r="CO33" s="216"/>
      <c r="CP33" s="213"/>
      <c r="CQ33" s="218"/>
      <c r="CR33" s="214"/>
      <c r="CS33" s="212"/>
      <c r="CT33" s="212"/>
      <c r="CU33" s="212"/>
      <c r="CV33" s="216"/>
      <c r="CW33" s="540"/>
      <c r="CX33" s="540"/>
      <c r="CY33" s="540"/>
      <c r="CZ33" s="540"/>
      <c r="DA33" s="540"/>
      <c r="DB33" s="540"/>
      <c r="DC33" s="540"/>
      <c r="DD33" s="540"/>
      <c r="DE33" s="540"/>
      <c r="DF33" s="540"/>
      <c r="DG33" s="540"/>
      <c r="DH33" s="540"/>
      <c r="DI33" s="540"/>
      <c r="DJ33" s="540"/>
      <c r="DK33" s="540"/>
      <c r="DL33" s="540"/>
    </row>
    <row r="34" spans="1:116" s="160" customFormat="1" ht="31.5" customHeight="1">
      <c r="A34" s="119">
        <f t="shared" si="10"/>
        <v>7</v>
      </c>
      <c r="B34" s="419" t="s">
        <v>128</v>
      </c>
      <c r="C34" s="156" t="s">
        <v>58</v>
      </c>
      <c r="D34" s="181" t="s">
        <v>123</v>
      </c>
      <c r="E34" s="531">
        <v>45</v>
      </c>
      <c r="F34" s="442" t="s">
        <v>144</v>
      </c>
      <c r="G34" s="196" t="s">
        <v>132</v>
      </c>
      <c r="H34" s="158"/>
      <c r="I34" s="159">
        <f t="shared" si="9"/>
        <v>45</v>
      </c>
      <c r="J34" s="211"/>
      <c r="K34" s="212"/>
      <c r="L34" s="212"/>
      <c r="M34" s="214"/>
      <c r="N34" s="214"/>
      <c r="O34" s="214"/>
      <c r="P34" s="251"/>
      <c r="Q34" s="269"/>
      <c r="R34" s="218"/>
      <c r="S34" s="218"/>
      <c r="T34" s="250"/>
      <c r="U34" s="250"/>
      <c r="V34" s="250"/>
      <c r="W34" s="252"/>
      <c r="X34" s="250"/>
      <c r="Y34" s="250"/>
      <c r="Z34" s="250"/>
      <c r="AA34" s="250"/>
      <c r="AB34" s="218"/>
      <c r="AC34" s="250"/>
      <c r="AD34" s="250"/>
      <c r="AE34" s="213"/>
      <c r="AF34" s="214"/>
      <c r="AG34" s="214"/>
      <c r="AH34" s="214"/>
      <c r="AI34" s="218"/>
      <c r="AJ34" s="214"/>
      <c r="AK34" s="216"/>
      <c r="AL34" s="213"/>
      <c r="AM34" s="248"/>
      <c r="AN34" s="249"/>
      <c r="AO34" s="423"/>
      <c r="AP34" s="212"/>
      <c r="AQ34" s="212"/>
      <c r="AR34" s="221"/>
      <c r="AS34" s="213">
        <v>3</v>
      </c>
      <c r="AT34" s="212"/>
      <c r="AU34" s="212">
        <v>3</v>
      </c>
      <c r="AV34" s="212"/>
      <c r="AW34" s="212">
        <v>3</v>
      </c>
      <c r="AX34" s="212"/>
      <c r="AY34" s="216">
        <v>3</v>
      </c>
      <c r="AZ34" s="213"/>
      <c r="BA34" s="218">
        <v>3</v>
      </c>
      <c r="BB34" s="212"/>
      <c r="BC34" s="212">
        <v>3</v>
      </c>
      <c r="BD34" s="212"/>
      <c r="BE34" s="212">
        <v>3</v>
      </c>
      <c r="BF34" s="216"/>
      <c r="BG34" s="213">
        <v>3</v>
      </c>
      <c r="BH34" s="212"/>
      <c r="BI34" s="212">
        <v>3</v>
      </c>
      <c r="BJ34" s="212"/>
      <c r="BK34" s="212">
        <v>3</v>
      </c>
      <c r="BL34" s="217"/>
      <c r="BM34" s="220"/>
      <c r="BN34" s="222"/>
      <c r="BO34" s="217"/>
      <c r="BP34" s="218">
        <v>3</v>
      </c>
      <c r="BQ34" s="212"/>
      <c r="BR34" s="212">
        <v>3</v>
      </c>
      <c r="BS34" s="212"/>
      <c r="BT34" s="216">
        <v>3</v>
      </c>
      <c r="BU34" s="213"/>
      <c r="BV34" s="212">
        <v>3</v>
      </c>
      <c r="BW34" s="212"/>
      <c r="BX34" s="212">
        <v>3</v>
      </c>
      <c r="BY34" s="219" t="s">
        <v>46</v>
      </c>
      <c r="BZ34" s="212"/>
      <c r="CA34" s="216"/>
      <c r="CB34" s="213"/>
      <c r="CC34" s="218"/>
      <c r="CD34" s="212"/>
      <c r="CE34" s="448" t="s">
        <v>373</v>
      </c>
      <c r="CF34" s="212"/>
      <c r="CG34" s="212"/>
      <c r="CH34" s="216"/>
      <c r="CI34" s="213"/>
      <c r="CJ34" s="218"/>
      <c r="CK34" s="212"/>
      <c r="CL34" s="212"/>
      <c r="CM34" s="212"/>
      <c r="CN34" s="212"/>
      <c r="CO34" s="216"/>
      <c r="CP34" s="213"/>
      <c r="CQ34" s="218"/>
      <c r="CR34" s="212"/>
      <c r="CS34" s="212"/>
      <c r="CT34" s="212"/>
      <c r="CU34" s="212"/>
      <c r="CV34" s="216"/>
      <c r="CW34" s="540"/>
      <c r="CX34" s="540"/>
      <c r="CY34" s="540"/>
      <c r="CZ34" s="540"/>
      <c r="DA34" s="540"/>
      <c r="DB34" s="540"/>
      <c r="DC34" s="540"/>
      <c r="DD34" s="540"/>
      <c r="DE34" s="540"/>
      <c r="DF34" s="540"/>
      <c r="DG34" s="540"/>
      <c r="DH34" s="540"/>
      <c r="DI34" s="540"/>
      <c r="DJ34" s="540"/>
      <c r="DK34" s="540"/>
      <c r="DL34" s="540"/>
    </row>
    <row r="35" spans="1:116" s="160" customFormat="1" ht="31.5" customHeight="1">
      <c r="A35" s="137">
        <f t="shared" si="10"/>
        <v>8</v>
      </c>
      <c r="B35" s="429" t="s">
        <v>375</v>
      </c>
      <c r="C35" s="175" t="s">
        <v>58</v>
      </c>
      <c r="D35" s="182" t="s">
        <v>249</v>
      </c>
      <c r="E35" s="532">
        <v>30</v>
      </c>
      <c r="F35" s="443" t="s">
        <v>130</v>
      </c>
      <c r="G35" s="195" t="s">
        <v>125</v>
      </c>
      <c r="H35" s="176"/>
      <c r="I35" s="183">
        <f>SUM(J35:CH35)</f>
        <v>30</v>
      </c>
      <c r="J35" s="228"/>
      <c r="K35" s="225"/>
      <c r="L35" s="225"/>
      <c r="M35" s="229"/>
      <c r="N35" s="229"/>
      <c r="O35" s="229"/>
      <c r="P35" s="272"/>
      <c r="Q35" s="273"/>
      <c r="R35" s="235"/>
      <c r="S35" s="235"/>
      <c r="T35" s="274"/>
      <c r="U35" s="274"/>
      <c r="V35" s="274"/>
      <c r="W35" s="275"/>
      <c r="X35" s="274"/>
      <c r="Y35" s="274"/>
      <c r="Z35" s="274"/>
      <c r="AA35" s="274"/>
      <c r="AB35" s="235"/>
      <c r="AC35" s="274"/>
      <c r="AD35" s="274"/>
      <c r="AE35" s="231">
        <v>3</v>
      </c>
      <c r="AF35" s="229"/>
      <c r="AG35" s="229">
        <v>3</v>
      </c>
      <c r="AH35" s="229"/>
      <c r="AI35" s="235">
        <v>3</v>
      </c>
      <c r="AJ35" s="229"/>
      <c r="AK35" s="230">
        <v>3</v>
      </c>
      <c r="AL35" s="231"/>
      <c r="AM35" s="276">
        <v>3</v>
      </c>
      <c r="AN35" s="277"/>
      <c r="AO35" s="431"/>
      <c r="AP35" s="225">
        <v>3</v>
      </c>
      <c r="AQ35" s="225"/>
      <c r="AR35" s="234">
        <v>6</v>
      </c>
      <c r="AS35" s="231"/>
      <c r="AT35" s="225">
        <v>3</v>
      </c>
      <c r="AU35" s="225"/>
      <c r="AV35" s="225">
        <v>3</v>
      </c>
      <c r="AW35" s="278" t="s">
        <v>46</v>
      </c>
      <c r="AX35" s="225"/>
      <c r="AY35" s="230"/>
      <c r="AZ35" s="231"/>
      <c r="BA35" s="235"/>
      <c r="BB35" s="225"/>
      <c r="BC35" s="448" t="s">
        <v>373</v>
      </c>
      <c r="BD35" s="225"/>
      <c r="BE35" s="225"/>
      <c r="BF35" s="230"/>
      <c r="BG35" s="231"/>
      <c r="BH35" s="225"/>
      <c r="BI35" s="225"/>
      <c r="BJ35" s="225"/>
      <c r="BK35" s="225"/>
      <c r="BL35" s="236"/>
      <c r="BM35" s="237"/>
      <c r="BN35" s="238"/>
      <c r="BO35" s="236"/>
      <c r="BP35" s="235"/>
      <c r="BQ35" s="225"/>
      <c r="BR35" s="225"/>
      <c r="BS35" s="225"/>
      <c r="BT35" s="230"/>
      <c r="BU35" s="231"/>
      <c r="BV35" s="225"/>
      <c r="BW35" s="225"/>
      <c r="BX35" s="225"/>
      <c r="BY35" s="225"/>
      <c r="BZ35" s="225"/>
      <c r="CA35" s="230"/>
      <c r="CB35" s="231"/>
      <c r="CC35" s="235"/>
      <c r="CD35" s="225"/>
      <c r="CE35" s="225"/>
      <c r="CF35" s="225"/>
      <c r="CG35" s="225"/>
      <c r="CH35" s="230"/>
      <c r="CI35" s="231"/>
      <c r="CJ35" s="235"/>
      <c r="CK35" s="225"/>
      <c r="CL35" s="225"/>
      <c r="CM35" s="225"/>
      <c r="CN35" s="225"/>
      <c r="CO35" s="230"/>
      <c r="CP35" s="231"/>
      <c r="CQ35" s="235"/>
      <c r="CR35" s="225"/>
      <c r="CS35" s="225"/>
      <c r="CT35" s="225"/>
      <c r="CU35" s="225"/>
      <c r="CV35" s="230"/>
      <c r="CW35" s="540"/>
      <c r="CX35" s="540"/>
      <c r="CY35" s="540"/>
      <c r="CZ35" s="540"/>
      <c r="DA35" s="540"/>
      <c r="DB35" s="540"/>
      <c r="DC35" s="540"/>
      <c r="DD35" s="540"/>
      <c r="DE35" s="540"/>
      <c r="DF35" s="540"/>
      <c r="DG35" s="540"/>
      <c r="DH35" s="540"/>
      <c r="DI35" s="540"/>
      <c r="DJ35" s="540"/>
      <c r="DK35" s="540"/>
      <c r="DL35" s="540"/>
    </row>
    <row r="36" spans="1:9" s="104" customFormat="1" ht="27.75" customHeight="1">
      <c r="A36" s="105"/>
      <c r="B36" s="123" t="s">
        <v>37</v>
      </c>
      <c r="C36" s="102"/>
      <c r="D36" s="103"/>
      <c r="E36" s="103"/>
      <c r="F36" s="103"/>
      <c r="G36" s="103"/>
      <c r="H36" s="103"/>
      <c r="I36" s="103"/>
    </row>
    <row r="37" spans="1:13" s="104" customFormat="1" ht="82.5" customHeight="1">
      <c r="A37" s="105"/>
      <c r="B37" s="605" t="s">
        <v>379</v>
      </c>
      <c r="C37" s="605"/>
      <c r="D37" s="605"/>
      <c r="E37" s="605"/>
      <c r="F37" s="605"/>
      <c r="G37" s="605"/>
      <c r="H37" s="143"/>
      <c r="I37" s="143"/>
      <c r="J37" s="143"/>
      <c r="K37" s="143"/>
      <c r="L37" s="143"/>
      <c r="M37" s="143"/>
    </row>
    <row r="38" spans="2:67" ht="57" customHeight="1">
      <c r="B38" s="605" t="s">
        <v>86</v>
      </c>
      <c r="C38" s="605"/>
      <c r="D38" s="605"/>
      <c r="E38" s="605"/>
      <c r="F38" s="605"/>
      <c r="G38" s="605"/>
      <c r="H38" s="143"/>
      <c r="I38" s="143"/>
      <c r="J38" s="143"/>
      <c r="K38" s="143"/>
      <c r="L38" s="143"/>
      <c r="M38" s="143"/>
      <c r="AO38" s="82"/>
      <c r="BL38" s="82"/>
      <c r="BM38" s="82"/>
      <c r="BN38" s="82"/>
      <c r="BO38" s="82"/>
    </row>
    <row r="39" spans="41:67" ht="20.25" customHeight="1">
      <c r="AO39" s="82"/>
      <c r="BL39" s="82"/>
      <c r="BM39" s="82"/>
      <c r="BN39" s="82"/>
      <c r="BO39" s="82"/>
    </row>
    <row r="40" spans="41:67" ht="20.25" customHeight="1">
      <c r="AO40" s="82"/>
      <c r="BL40" s="82"/>
      <c r="BM40" s="82"/>
      <c r="BN40" s="82"/>
      <c r="BO40" s="82"/>
    </row>
    <row r="41" spans="41:67" ht="20.25" customHeight="1">
      <c r="AO41" s="82"/>
      <c r="BL41" s="82"/>
      <c r="BM41" s="82"/>
      <c r="BN41" s="82"/>
      <c r="BO41" s="82"/>
    </row>
    <row r="42" spans="41:67" ht="20.25" customHeight="1">
      <c r="AO42" s="82"/>
      <c r="BL42" s="82"/>
      <c r="BM42" s="82"/>
      <c r="BN42" s="82"/>
      <c r="BO42" s="82"/>
    </row>
    <row r="43" spans="41:67" ht="20.25" customHeight="1">
      <c r="AO43" s="82"/>
      <c r="BL43" s="82"/>
      <c r="BM43" s="82"/>
      <c r="BN43" s="82"/>
      <c r="BO43" s="82"/>
    </row>
    <row r="44" spans="41:67" ht="20.25" customHeight="1">
      <c r="AO44" s="82"/>
      <c r="BL44" s="82"/>
      <c r="BM44" s="82"/>
      <c r="BN44" s="82"/>
      <c r="BO44" s="82"/>
    </row>
    <row r="45" spans="41:67" ht="20.25" customHeight="1">
      <c r="AO45" s="82"/>
      <c r="BL45" s="82"/>
      <c r="BM45" s="82"/>
      <c r="BN45" s="82"/>
      <c r="BO45" s="82"/>
    </row>
    <row r="46" spans="41:67" ht="20.25" customHeight="1">
      <c r="AO46" s="82"/>
      <c r="BL46" s="82"/>
      <c r="BM46" s="82"/>
      <c r="BN46" s="82"/>
      <c r="BO46" s="82"/>
    </row>
    <row r="47" spans="41:67" ht="20.25" customHeight="1">
      <c r="AO47" s="82"/>
      <c r="BL47" s="82"/>
      <c r="BM47" s="82"/>
      <c r="BN47" s="82"/>
      <c r="BO47" s="82"/>
    </row>
    <row r="48" spans="41:67" ht="20.25" customHeight="1">
      <c r="AO48" s="82"/>
      <c r="BL48" s="82"/>
      <c r="BM48" s="82"/>
      <c r="BN48" s="82"/>
      <c r="BO48" s="82"/>
    </row>
    <row r="49" spans="41:67" ht="20.25" customHeight="1">
      <c r="AO49" s="82"/>
      <c r="BL49" s="82"/>
      <c r="BM49" s="82"/>
      <c r="BN49" s="82"/>
      <c r="BO49" s="82"/>
    </row>
    <row r="50" spans="41:67" ht="20.25" customHeight="1">
      <c r="AO50" s="82"/>
      <c r="BL50" s="82"/>
      <c r="BM50" s="82"/>
      <c r="BN50" s="82"/>
      <c r="BO50" s="82"/>
    </row>
    <row r="51" spans="41:67" ht="20.25" customHeight="1">
      <c r="AO51" s="82"/>
      <c r="BL51" s="82"/>
      <c r="BM51" s="82"/>
      <c r="BN51" s="82"/>
      <c r="BO51" s="82"/>
    </row>
    <row r="52" spans="41:67" ht="20.25" customHeight="1">
      <c r="AO52" s="82"/>
      <c r="BL52" s="82"/>
      <c r="BM52" s="82"/>
      <c r="BN52" s="82"/>
      <c r="BO52" s="82"/>
    </row>
    <row r="53" spans="41:67" ht="20.25" customHeight="1">
      <c r="AO53" s="82"/>
      <c r="BL53" s="82"/>
      <c r="BM53" s="82"/>
      <c r="BN53" s="82"/>
      <c r="BO53" s="82"/>
    </row>
    <row r="54" spans="41:67" ht="20.25" customHeight="1">
      <c r="AO54" s="82"/>
      <c r="BL54" s="82"/>
      <c r="BM54" s="82"/>
      <c r="BN54" s="82"/>
      <c r="BO54" s="82"/>
    </row>
    <row r="55" spans="41:67" ht="20.25" customHeight="1">
      <c r="AO55" s="82"/>
      <c r="BL55" s="82"/>
      <c r="BM55" s="82"/>
      <c r="BN55" s="82"/>
      <c r="BO55" s="82"/>
    </row>
    <row r="56" spans="41:67" ht="20.25" customHeight="1">
      <c r="AO56" s="82"/>
      <c r="BL56" s="82"/>
      <c r="BM56" s="82"/>
      <c r="BN56" s="82"/>
      <c r="BO56" s="82"/>
    </row>
    <row r="57" spans="6:67" ht="20.25" customHeight="1">
      <c r="F57" s="433" t="s">
        <v>44</v>
      </c>
      <c r="AO57" s="82"/>
      <c r="BL57" s="82"/>
      <c r="BM57" s="82"/>
      <c r="BN57" s="82"/>
      <c r="BO57" s="82"/>
    </row>
    <row r="58" spans="6:67" ht="20.25" customHeight="1">
      <c r="F58" s="433" t="s">
        <v>42</v>
      </c>
      <c r="AO58" s="82"/>
      <c r="BL58" s="82"/>
      <c r="BM58" s="82"/>
      <c r="BN58" s="82"/>
      <c r="BO58" s="82"/>
    </row>
    <row r="59" spans="6:67" ht="20.25" customHeight="1">
      <c r="F59" s="434" t="s">
        <v>43</v>
      </c>
      <c r="AO59" s="82"/>
      <c r="BL59" s="82"/>
      <c r="BM59" s="82"/>
      <c r="BN59" s="82"/>
      <c r="BO59" s="82"/>
    </row>
    <row r="60" spans="41:67" ht="20.25" customHeight="1">
      <c r="AO60" s="82"/>
      <c r="BL60" s="82"/>
      <c r="BM60" s="82"/>
      <c r="BN60" s="82"/>
      <c r="BO60" s="82"/>
    </row>
    <row r="61" spans="41:67" ht="20.25" customHeight="1">
      <c r="AO61" s="82"/>
      <c r="BL61" s="82"/>
      <c r="BM61" s="82"/>
      <c r="BN61" s="82"/>
      <c r="BO61" s="82"/>
    </row>
    <row r="62" spans="41:67" ht="20.25" customHeight="1">
      <c r="AO62" s="82"/>
      <c r="BL62" s="82"/>
      <c r="BM62" s="82"/>
      <c r="BN62" s="82"/>
      <c r="BO62" s="82"/>
    </row>
    <row r="63" spans="41:67" ht="20.25" customHeight="1">
      <c r="AO63" s="82"/>
      <c r="BL63" s="82"/>
      <c r="BM63" s="82"/>
      <c r="BN63" s="82"/>
      <c r="BO63" s="82"/>
    </row>
    <row r="64" spans="41:67" ht="20.25" customHeight="1">
      <c r="AO64" s="82"/>
      <c r="BL64" s="82"/>
      <c r="BM64" s="82"/>
      <c r="BN64" s="82"/>
      <c r="BO64" s="82"/>
    </row>
    <row r="65" spans="41:67" ht="20.25" customHeight="1">
      <c r="AO65" s="82"/>
      <c r="BL65" s="82"/>
      <c r="BM65" s="82"/>
      <c r="BN65" s="82"/>
      <c r="BO65" s="82"/>
    </row>
    <row r="66" spans="41:67" ht="20.25" customHeight="1">
      <c r="AO66" s="82"/>
      <c r="BL66" s="82"/>
      <c r="BM66" s="82"/>
      <c r="BN66" s="82"/>
      <c r="BO66" s="82"/>
    </row>
    <row r="67" spans="41:67" ht="20.25" customHeight="1">
      <c r="AO67" s="82"/>
      <c r="BL67" s="82"/>
      <c r="BM67" s="82"/>
      <c r="BN67" s="82"/>
      <c r="BO67" s="82"/>
    </row>
    <row r="68" spans="41:67" ht="20.25" customHeight="1">
      <c r="AO68" s="82"/>
      <c r="BL68" s="82"/>
      <c r="BM68" s="82"/>
      <c r="BN68" s="82"/>
      <c r="BO68" s="82"/>
    </row>
    <row r="69" spans="41:67" ht="20.25" customHeight="1">
      <c r="AO69" s="82"/>
      <c r="BL69" s="82"/>
      <c r="BM69" s="82"/>
      <c r="BN69" s="82"/>
      <c r="BO69" s="82"/>
    </row>
    <row r="70" spans="41:67" ht="20.25" customHeight="1">
      <c r="AO70" s="82"/>
      <c r="BL70" s="82"/>
      <c r="BM70" s="82"/>
      <c r="BN70" s="82"/>
      <c r="BO70" s="82"/>
    </row>
    <row r="71" spans="41:67" ht="20.25" customHeight="1">
      <c r="AO71" s="82"/>
      <c r="BL71" s="82"/>
      <c r="BM71" s="82"/>
      <c r="BN71" s="82"/>
      <c r="BO71" s="82"/>
    </row>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sheetData>
  <sheetProtection/>
  <mergeCells count="33">
    <mergeCell ref="B27:D27"/>
    <mergeCell ref="K3:L3"/>
    <mergeCell ref="B37:G37"/>
    <mergeCell ref="B38:G38"/>
    <mergeCell ref="CJ3:CK3"/>
    <mergeCell ref="CM3:CO3"/>
    <mergeCell ref="H3:H5"/>
    <mergeCell ref="BV3:BW3"/>
    <mergeCell ref="CC3:CD3"/>
    <mergeCell ref="CF3:CH3"/>
    <mergeCell ref="A1:F1"/>
    <mergeCell ref="A2:F2"/>
    <mergeCell ref="A3:A5"/>
    <mergeCell ref="B3:B5"/>
    <mergeCell ref="D3:D5"/>
    <mergeCell ref="E3:E5"/>
    <mergeCell ref="Y3:Z3"/>
    <mergeCell ref="AM3:AN3"/>
    <mergeCell ref="AF3:AG3"/>
    <mergeCell ref="BH3:BI3"/>
    <mergeCell ref="BO3:BP3"/>
    <mergeCell ref="BR3:BT3"/>
    <mergeCell ref="BD3:BF3"/>
    <mergeCell ref="CT3:CV3"/>
    <mergeCell ref="F3:F5"/>
    <mergeCell ref="B20:D20"/>
    <mergeCell ref="B6:D6"/>
    <mergeCell ref="AT3:AU3"/>
    <mergeCell ref="BA3:BB3"/>
    <mergeCell ref="CQ3:CR3"/>
    <mergeCell ref="G3:G5"/>
    <mergeCell ref="I3:I5"/>
    <mergeCell ref="R3:S3"/>
  </mergeCells>
  <printOptions/>
  <pageMargins left="0.5" right="0" top="0" bottom="0" header="0.17" footer="0.16"/>
  <pageSetup horizontalDpi="600" verticalDpi="600" orientation="landscape" pageOrder="overThenDown" paperSize="9" scale="43" r:id="rId1"/>
  <headerFooter alignWithMargins="0">
    <oddFooter>&amp;CPage &amp;P</oddFooter>
  </headerFooter>
  <rowBreaks count="2" manualBreakCount="2">
    <brk id="38" max="200" man="1"/>
    <brk id="106" max="255" man="1"/>
  </rowBreaks>
  <colBreaks count="5" manualBreakCount="5">
    <brk id="23" max="130" man="1"/>
    <brk id="37" max="130" man="1"/>
    <brk id="51" max="130" man="1"/>
    <brk id="65" max="130" man="1"/>
    <brk id="79" max="130" man="1"/>
  </colBreaks>
</worksheet>
</file>

<file path=xl/worksheets/sheet3.xml><?xml version="1.0" encoding="utf-8"?>
<worksheet xmlns="http://schemas.openxmlformats.org/spreadsheetml/2006/main" xmlns:r="http://schemas.openxmlformats.org/officeDocument/2006/relationships">
  <sheetPr>
    <tabColor rgb="FFFF0000"/>
  </sheetPr>
  <dimension ref="A1:AE55"/>
  <sheetViews>
    <sheetView showGridLines="0" showZeros="0" tabSelected="1" view="pageBreakPreview" zoomScale="70" zoomScaleNormal="115" zoomScaleSheetLayoutView="70" zoomScalePageLayoutView="0" workbookViewId="0" topLeftCell="A4">
      <selection activeCell="U41" sqref="U41"/>
    </sheetView>
  </sheetViews>
  <sheetFormatPr defaultColWidth="9.875" defaultRowHeight="14.25"/>
  <cols>
    <col min="1" max="1" width="3.625" style="1" customWidth="1"/>
    <col min="2" max="2" width="9.125" style="151" hidden="1" customWidth="1"/>
    <col min="3" max="3" width="30.875" style="51" customWidth="1"/>
    <col min="4" max="4" width="7.625" style="51" customWidth="1"/>
    <col min="5" max="5" width="7.25390625" style="1" customWidth="1"/>
    <col min="6" max="6" width="6.125" style="124" customWidth="1"/>
    <col min="7" max="7" width="9.875" style="1" customWidth="1"/>
    <col min="8" max="8" width="6.25390625" style="5" customWidth="1"/>
    <col min="9" max="9" width="12.875" style="1" customWidth="1"/>
    <col min="10" max="10" width="29.75390625" style="5" hidden="1" customWidth="1"/>
    <col min="11" max="11" width="26.125" style="1" customWidth="1"/>
    <col min="12" max="12" width="12.75390625" style="1" hidden="1" customWidth="1"/>
    <col min="13" max="25" width="5.75390625" style="4" customWidth="1"/>
    <col min="26" max="26" width="9.00390625" style="35" customWidth="1"/>
    <col min="27" max="27" width="22.125" style="57" customWidth="1"/>
    <col min="28" max="16384" width="9.875" style="1" customWidth="1"/>
  </cols>
  <sheetData>
    <row r="1" spans="1:27" ht="15.75" customHeight="1">
      <c r="A1" s="588" t="s">
        <v>92</v>
      </c>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row>
    <row r="2" spans="1:27" ht="15" customHeight="1">
      <c r="A2" s="588"/>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row>
    <row r="3" spans="1:27" s="17" customFormat="1" ht="24" customHeight="1">
      <c r="A3" s="589" t="s">
        <v>28</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row>
    <row r="4" spans="5:27" ht="9.75" customHeight="1">
      <c r="E4" s="6"/>
      <c r="M4" s="1"/>
      <c r="N4" s="1"/>
      <c r="O4" s="1"/>
      <c r="P4" s="1"/>
      <c r="Q4" s="1"/>
      <c r="R4" s="19"/>
      <c r="S4" s="19"/>
      <c r="T4" s="19"/>
      <c r="U4" s="19"/>
      <c r="V4" s="19"/>
      <c r="W4" s="19"/>
      <c r="X4" s="19"/>
      <c r="Y4" s="19"/>
      <c r="Z4" s="38"/>
      <c r="AA4" s="56"/>
    </row>
    <row r="5" spans="1:27" ht="18.75" customHeight="1">
      <c r="A5" s="583" t="s">
        <v>0</v>
      </c>
      <c r="B5" s="583" t="s">
        <v>2</v>
      </c>
      <c r="C5" s="583" t="s">
        <v>3</v>
      </c>
      <c r="D5" s="583" t="s">
        <v>376</v>
      </c>
      <c r="E5" s="583" t="s">
        <v>65</v>
      </c>
      <c r="F5" s="598" t="s">
        <v>26</v>
      </c>
      <c r="G5" s="583" t="s">
        <v>64</v>
      </c>
      <c r="H5" s="583" t="s">
        <v>47</v>
      </c>
      <c r="I5" s="446"/>
      <c r="J5" s="583" t="s">
        <v>45</v>
      </c>
      <c r="K5" s="583" t="s">
        <v>4</v>
      </c>
      <c r="L5" s="48"/>
      <c r="M5" s="602" t="s">
        <v>109</v>
      </c>
      <c r="N5" s="603"/>
      <c r="O5" s="603"/>
      <c r="P5" s="603"/>
      <c r="Q5" s="602" t="s">
        <v>110</v>
      </c>
      <c r="R5" s="603"/>
      <c r="S5" s="603"/>
      <c r="T5" s="604"/>
      <c r="U5" s="590" t="s">
        <v>111</v>
      </c>
      <c r="V5" s="591"/>
      <c r="W5" s="591"/>
      <c r="X5" s="591"/>
      <c r="Y5" s="592"/>
      <c r="Z5" s="594" t="s">
        <v>39</v>
      </c>
      <c r="AA5" s="595"/>
    </row>
    <row r="6" spans="1:27" s="3" customFormat="1" ht="27" customHeight="1">
      <c r="A6" s="584"/>
      <c r="B6" s="584"/>
      <c r="C6" s="584"/>
      <c r="D6" s="584" t="s">
        <v>1</v>
      </c>
      <c r="E6" s="584"/>
      <c r="F6" s="599" t="s">
        <v>1</v>
      </c>
      <c r="G6" s="584"/>
      <c r="H6" s="584"/>
      <c r="I6" s="584" t="s">
        <v>27</v>
      </c>
      <c r="J6" s="584"/>
      <c r="K6" s="584"/>
      <c r="L6" s="47"/>
      <c r="M6" s="498">
        <f aca="true" t="shared" si="0" ref="M6:R6">M8+6</f>
        <v>42806</v>
      </c>
      <c r="N6" s="498">
        <f t="shared" si="0"/>
        <v>42813</v>
      </c>
      <c r="O6" s="498">
        <f t="shared" si="0"/>
        <v>42820</v>
      </c>
      <c r="P6" s="498">
        <f t="shared" si="0"/>
        <v>42827</v>
      </c>
      <c r="Q6" s="498">
        <f t="shared" si="0"/>
        <v>42834</v>
      </c>
      <c r="R6" s="498">
        <f t="shared" si="0"/>
        <v>42841</v>
      </c>
      <c r="S6" s="498">
        <f aca="true" t="shared" si="1" ref="S6:Y6">S8+6</f>
        <v>42848</v>
      </c>
      <c r="T6" s="498">
        <f t="shared" si="1"/>
        <v>42855</v>
      </c>
      <c r="U6" s="498">
        <f t="shared" si="1"/>
        <v>42862</v>
      </c>
      <c r="V6" s="498">
        <f t="shared" si="1"/>
        <v>42869</v>
      </c>
      <c r="W6" s="498">
        <f t="shared" si="1"/>
        <v>42876</v>
      </c>
      <c r="X6" s="498">
        <f t="shared" si="1"/>
        <v>42883</v>
      </c>
      <c r="Y6" s="32">
        <f t="shared" si="1"/>
        <v>42890</v>
      </c>
      <c r="Z6" s="596"/>
      <c r="AA6" s="597"/>
    </row>
    <row r="7" spans="1:27" ht="20.25" customHeight="1">
      <c r="A7" s="584"/>
      <c r="B7" s="584"/>
      <c r="C7" s="584"/>
      <c r="D7" s="584"/>
      <c r="E7" s="584"/>
      <c r="F7" s="599"/>
      <c r="G7" s="584"/>
      <c r="H7" s="584"/>
      <c r="I7" s="584"/>
      <c r="J7" s="584"/>
      <c r="K7" s="584"/>
      <c r="L7" s="47"/>
      <c r="M7" s="499" t="s">
        <v>38</v>
      </c>
      <c r="N7" s="499" t="s">
        <v>38</v>
      </c>
      <c r="O7" s="499" t="s">
        <v>38</v>
      </c>
      <c r="P7" s="499" t="s">
        <v>38</v>
      </c>
      <c r="Q7" s="499" t="s">
        <v>38</v>
      </c>
      <c r="R7" s="499" t="s">
        <v>38</v>
      </c>
      <c r="S7" s="499" t="s">
        <v>38</v>
      </c>
      <c r="T7" s="499" t="s">
        <v>38</v>
      </c>
      <c r="U7" s="499" t="s">
        <v>38</v>
      </c>
      <c r="V7" s="499" t="s">
        <v>38</v>
      </c>
      <c r="W7" s="499" t="s">
        <v>38</v>
      </c>
      <c r="X7" s="499" t="s">
        <v>38</v>
      </c>
      <c r="Y7" s="33" t="s">
        <v>38</v>
      </c>
      <c r="Z7" s="596"/>
      <c r="AA7" s="597"/>
    </row>
    <row r="8" spans="1:28" ht="36" customHeight="1">
      <c r="A8" s="585"/>
      <c r="B8" s="585"/>
      <c r="C8" s="585"/>
      <c r="D8" s="585"/>
      <c r="E8" s="585"/>
      <c r="F8" s="600"/>
      <c r="G8" s="585"/>
      <c r="H8" s="585"/>
      <c r="I8" s="447" t="s">
        <v>48</v>
      </c>
      <c r="J8" s="585"/>
      <c r="K8" s="585"/>
      <c r="L8" s="49"/>
      <c r="M8" s="500">
        <v>42800</v>
      </c>
      <c r="N8" s="500">
        <f aca="true" t="shared" si="2" ref="N8:Y8">M6+1</f>
        <v>42807</v>
      </c>
      <c r="O8" s="500">
        <f t="shared" si="2"/>
        <v>42814</v>
      </c>
      <c r="P8" s="500">
        <f t="shared" si="2"/>
        <v>42821</v>
      </c>
      <c r="Q8" s="500">
        <f t="shared" si="2"/>
        <v>42828</v>
      </c>
      <c r="R8" s="500">
        <f t="shared" si="2"/>
        <v>42835</v>
      </c>
      <c r="S8" s="500">
        <f t="shared" si="2"/>
        <v>42842</v>
      </c>
      <c r="T8" s="500">
        <f t="shared" si="2"/>
        <v>42849</v>
      </c>
      <c r="U8" s="500">
        <f t="shared" si="2"/>
        <v>42856</v>
      </c>
      <c r="V8" s="500">
        <f t="shared" si="2"/>
        <v>42863</v>
      </c>
      <c r="W8" s="500">
        <f t="shared" si="2"/>
        <v>42870</v>
      </c>
      <c r="X8" s="500">
        <f t="shared" si="2"/>
        <v>42877</v>
      </c>
      <c r="Y8" s="36">
        <f t="shared" si="2"/>
        <v>42884</v>
      </c>
      <c r="Z8" s="596"/>
      <c r="AA8" s="597"/>
      <c r="AB8" s="41"/>
    </row>
    <row r="9" spans="1:31" s="31" customFormat="1" ht="23.25" customHeight="1">
      <c r="A9" s="586" t="s">
        <v>85</v>
      </c>
      <c r="B9" s="587"/>
      <c r="C9" s="587"/>
      <c r="D9" s="456"/>
      <c r="E9" s="456"/>
      <c r="F9" s="457"/>
      <c r="G9" s="59"/>
      <c r="H9" s="59"/>
      <c r="I9" s="59"/>
      <c r="J9" s="60"/>
      <c r="K9" s="50"/>
      <c r="L9" s="50"/>
      <c r="M9" s="501">
        <v>32</v>
      </c>
      <c r="N9" s="501">
        <f aca="true" t="shared" si="3" ref="N9:Y9">M9+1</f>
        <v>33</v>
      </c>
      <c r="O9" s="501">
        <f t="shared" si="3"/>
        <v>34</v>
      </c>
      <c r="P9" s="501">
        <f t="shared" si="3"/>
        <v>35</v>
      </c>
      <c r="Q9" s="501">
        <f t="shared" si="3"/>
        <v>36</v>
      </c>
      <c r="R9" s="501">
        <f t="shared" si="3"/>
        <v>37</v>
      </c>
      <c r="S9" s="501">
        <f t="shared" si="3"/>
        <v>38</v>
      </c>
      <c r="T9" s="501">
        <f t="shared" si="3"/>
        <v>39</v>
      </c>
      <c r="U9" s="501">
        <f t="shared" si="3"/>
        <v>40</v>
      </c>
      <c r="V9" s="501">
        <f t="shared" si="3"/>
        <v>41</v>
      </c>
      <c r="W9" s="501">
        <f t="shared" si="3"/>
        <v>42</v>
      </c>
      <c r="X9" s="501">
        <f t="shared" si="3"/>
        <v>43</v>
      </c>
      <c r="Y9" s="42">
        <f t="shared" si="3"/>
        <v>44</v>
      </c>
      <c r="Z9" s="596"/>
      <c r="AA9" s="597"/>
      <c r="AB9" s="41"/>
      <c r="AC9" s="39"/>
      <c r="AD9" s="39"/>
      <c r="AE9" s="39"/>
    </row>
    <row r="10" spans="1:31" ht="20.25" customHeight="1">
      <c r="A10" s="450">
        <v>1</v>
      </c>
      <c r="B10" s="458" t="s">
        <v>55</v>
      </c>
      <c r="C10" s="301" t="s">
        <v>298</v>
      </c>
      <c r="D10" s="459">
        <f>VLOOKUP(J10,TKB!B7:I35,8,0)</f>
        <v>39</v>
      </c>
      <c r="E10" s="460">
        <f>VLOOKUP(B10,D_X!B8:E83,4,0)</f>
        <v>2</v>
      </c>
      <c r="F10" s="461">
        <f>VLOOKUP(B10,D_X!B8:AJ83,35,0)</f>
        <v>18</v>
      </c>
      <c r="G10" s="543">
        <v>293000</v>
      </c>
      <c r="H10" s="462">
        <v>1</v>
      </c>
      <c r="I10" s="463">
        <f>H10*G10*E10</f>
        <v>586000</v>
      </c>
      <c r="J10" s="523" t="s">
        <v>355</v>
      </c>
      <c r="K10" s="435" t="s">
        <v>60</v>
      </c>
      <c r="L10" s="487">
        <f>SUM(M10:W10)</f>
        <v>30</v>
      </c>
      <c r="M10" s="502">
        <f>IF(M9=32,SUM(TKB!J7:P7)," ")</f>
        <v>15</v>
      </c>
      <c r="N10" s="502" t="str">
        <f>IF(N9=32,SUM(TKB!K7:Q7)," ")</f>
        <v> </v>
      </c>
      <c r="O10" s="502">
        <v>15</v>
      </c>
      <c r="P10" s="503" t="s">
        <v>89</v>
      </c>
      <c r="Q10" s="504"/>
      <c r="R10" s="504"/>
      <c r="S10" s="504"/>
      <c r="T10" s="504"/>
      <c r="U10" s="504"/>
      <c r="V10" s="504"/>
      <c r="W10" s="178"/>
      <c r="X10" s="178"/>
      <c r="Y10" s="464"/>
      <c r="Z10" s="455" t="s">
        <v>40</v>
      </c>
      <c r="AA10" s="484" t="s">
        <v>331</v>
      </c>
      <c r="AC10" s="39"/>
      <c r="AD10" s="39"/>
      <c r="AE10" s="39"/>
    </row>
    <row r="11" spans="1:30" s="18" customFormat="1" ht="20.25" customHeight="1">
      <c r="A11" s="449">
        <f>A10+1</f>
        <v>2</v>
      </c>
      <c r="B11" s="465" t="s">
        <v>108</v>
      </c>
      <c r="C11" s="157" t="s">
        <v>107</v>
      </c>
      <c r="D11" s="130">
        <f>VLOOKUP(J11,TKB!B8:I36,8,0)</f>
        <v>60</v>
      </c>
      <c r="E11" s="107">
        <f>VLOOKUP(B11,D_X!B9:E84,4,0)</f>
        <v>4</v>
      </c>
      <c r="F11" s="131">
        <f>VLOOKUP(B11,D_X!B9:AJ84,35,0)</f>
        <v>19</v>
      </c>
      <c r="G11" s="544">
        <v>293000</v>
      </c>
      <c r="H11" s="58">
        <v>1</v>
      </c>
      <c r="I11" s="62">
        <f>H11*G11*E11</f>
        <v>1172000</v>
      </c>
      <c r="J11" s="524" t="s">
        <v>356</v>
      </c>
      <c r="K11" s="515" t="s">
        <v>335</v>
      </c>
      <c r="L11" s="488">
        <f>SUM(M11:W11)</f>
        <v>60</v>
      </c>
      <c r="M11" s="505">
        <v>9</v>
      </c>
      <c r="N11" s="505">
        <v>15</v>
      </c>
      <c r="O11" s="506">
        <v>9</v>
      </c>
      <c r="P11" s="505">
        <v>15</v>
      </c>
      <c r="Q11" s="506">
        <v>12</v>
      </c>
      <c r="R11" s="506"/>
      <c r="S11" s="507" t="s">
        <v>89</v>
      </c>
      <c r="T11" s="506"/>
      <c r="U11" s="506"/>
      <c r="V11" s="506"/>
      <c r="W11" s="161"/>
      <c r="X11" s="161"/>
      <c r="Y11" s="146"/>
      <c r="Z11" s="452" t="s">
        <v>40</v>
      </c>
      <c r="AA11" s="485" t="s">
        <v>332</v>
      </c>
      <c r="AC11" s="40"/>
      <c r="AD11" s="40"/>
    </row>
    <row r="12" spans="1:31" ht="20.25" customHeight="1">
      <c r="A12" s="449">
        <f aca="true" t="shared" si="4" ref="A12:A22">A11+1</f>
        <v>3</v>
      </c>
      <c r="B12" s="465" t="s">
        <v>71</v>
      </c>
      <c r="C12" s="157" t="s">
        <v>333</v>
      </c>
      <c r="D12" s="130">
        <f>VLOOKUP(J12,TKB!B9:I37,8,0)</f>
        <v>30</v>
      </c>
      <c r="E12" s="107">
        <f>VLOOKUP(B12,D_X!B10:E85,4,0)</f>
        <v>1</v>
      </c>
      <c r="F12" s="131">
        <v>27</v>
      </c>
      <c r="G12" s="544">
        <v>293000</v>
      </c>
      <c r="H12" s="58">
        <v>1.1</v>
      </c>
      <c r="I12" s="62">
        <f>H12*G12*E12</f>
        <v>322300</v>
      </c>
      <c r="J12" s="524" t="s">
        <v>358</v>
      </c>
      <c r="K12" s="515" t="s">
        <v>82</v>
      </c>
      <c r="L12" s="488">
        <f>SUM(M12:W12)</f>
        <v>30</v>
      </c>
      <c r="M12" s="505">
        <v>12</v>
      </c>
      <c r="N12" s="505">
        <v>12</v>
      </c>
      <c r="O12" s="506">
        <v>6</v>
      </c>
      <c r="P12" s="505"/>
      <c r="Q12" s="507" t="s">
        <v>374</v>
      </c>
      <c r="R12" s="506"/>
      <c r="S12" s="506"/>
      <c r="T12" s="506"/>
      <c r="U12" s="506"/>
      <c r="V12" s="506"/>
      <c r="W12" s="161"/>
      <c r="X12" s="161"/>
      <c r="Y12" s="146"/>
      <c r="Z12" s="453" t="s">
        <v>40</v>
      </c>
      <c r="AA12" s="485" t="s">
        <v>334</v>
      </c>
      <c r="AC12" s="39"/>
      <c r="AD12" s="39"/>
      <c r="AE12" s="39"/>
    </row>
    <row r="13" spans="1:31" ht="20.25" customHeight="1">
      <c r="A13" s="449">
        <f t="shared" si="4"/>
        <v>4</v>
      </c>
      <c r="B13" s="465" t="s">
        <v>71</v>
      </c>
      <c r="C13" s="157" t="s">
        <v>336</v>
      </c>
      <c r="D13" s="130">
        <f>VLOOKUP(J13,TKB!B10:I38,8,0)</f>
        <v>30</v>
      </c>
      <c r="E13" s="107">
        <f>VLOOKUP(B13,D_X!B11:E86,4,0)</f>
        <v>1</v>
      </c>
      <c r="F13" s="131">
        <v>27</v>
      </c>
      <c r="G13" s="544">
        <v>293000</v>
      </c>
      <c r="H13" s="58">
        <v>1.1</v>
      </c>
      <c r="I13" s="62">
        <f>H13*G13*E13</f>
        <v>322300</v>
      </c>
      <c r="J13" s="524" t="s">
        <v>359</v>
      </c>
      <c r="K13" s="515" t="s">
        <v>82</v>
      </c>
      <c r="L13" s="488">
        <f>SUM(M13:W13)</f>
        <v>30</v>
      </c>
      <c r="M13" s="505"/>
      <c r="N13" s="505"/>
      <c r="O13" s="506"/>
      <c r="P13" s="505"/>
      <c r="Q13" s="506"/>
      <c r="R13" s="506"/>
      <c r="S13" s="506"/>
      <c r="T13" s="506"/>
      <c r="U13" s="506">
        <v>9</v>
      </c>
      <c r="V13" s="506">
        <v>9</v>
      </c>
      <c r="W13" s="161">
        <v>12</v>
      </c>
      <c r="X13" s="507" t="s">
        <v>374</v>
      </c>
      <c r="Y13" s="146"/>
      <c r="Z13" s="453" t="s">
        <v>40</v>
      </c>
      <c r="AA13" s="485" t="s">
        <v>354</v>
      </c>
      <c r="AC13" s="39"/>
      <c r="AD13" s="39"/>
      <c r="AE13" s="39"/>
    </row>
    <row r="14" spans="1:31" ht="20.25" customHeight="1">
      <c r="A14" s="449">
        <f t="shared" si="4"/>
        <v>5</v>
      </c>
      <c r="B14" s="465" t="s">
        <v>78</v>
      </c>
      <c r="C14" s="157" t="s">
        <v>337</v>
      </c>
      <c r="D14" s="130">
        <f>VLOOKUP(J14,TKB!B11:I39,8,0)</f>
        <v>30</v>
      </c>
      <c r="E14" s="107">
        <f>VLOOKUP(B14,D_X!B12:E87,4,0)</f>
        <v>1</v>
      </c>
      <c r="F14" s="131">
        <f>VLOOKUP(B14,D_X!B12:AJ87,35,0)</f>
        <v>30</v>
      </c>
      <c r="G14" s="544">
        <v>293000</v>
      </c>
      <c r="H14" s="58">
        <v>1.1</v>
      </c>
      <c r="I14" s="62">
        <f aca="true" t="shared" si="5" ref="I14:I21">H14*G14*E14</f>
        <v>322300</v>
      </c>
      <c r="J14" s="524" t="s">
        <v>360</v>
      </c>
      <c r="K14" s="515" t="s">
        <v>81</v>
      </c>
      <c r="L14" s="488">
        <f aca="true" t="shared" si="6" ref="L14:L27">SUM(M14:W14)</f>
        <v>30</v>
      </c>
      <c r="M14" s="505">
        <v>9</v>
      </c>
      <c r="N14" s="505">
        <v>9</v>
      </c>
      <c r="O14" s="506">
        <v>12</v>
      </c>
      <c r="P14" s="505"/>
      <c r="Q14" s="507" t="s">
        <v>374</v>
      </c>
      <c r="R14" s="506"/>
      <c r="S14" s="506"/>
      <c r="T14" s="506"/>
      <c r="U14" s="506"/>
      <c r="V14" s="506"/>
      <c r="W14" s="161"/>
      <c r="X14" s="161"/>
      <c r="Y14" s="146"/>
      <c r="Z14" s="453" t="s">
        <v>40</v>
      </c>
      <c r="AA14" s="485" t="s">
        <v>338</v>
      </c>
      <c r="AC14" s="39"/>
      <c r="AD14" s="39"/>
      <c r="AE14" s="39"/>
    </row>
    <row r="15" spans="1:27" s="70" customFormat="1" ht="20.25" customHeight="1">
      <c r="A15" s="449">
        <f t="shared" si="4"/>
        <v>6</v>
      </c>
      <c r="B15" s="466" t="s">
        <v>104</v>
      </c>
      <c r="C15" s="157" t="s">
        <v>106</v>
      </c>
      <c r="D15" s="130">
        <f>VLOOKUP(J15,TKB!B12:I40,8,0)</f>
        <v>30</v>
      </c>
      <c r="E15" s="107">
        <f>VLOOKUP(B15,D_X!B13:E88,4,0)</f>
        <v>2</v>
      </c>
      <c r="F15" s="131">
        <f>VLOOKUP(B15,D_X!B13:AJ88,35,0)</f>
        <v>29</v>
      </c>
      <c r="G15" s="544">
        <v>293000</v>
      </c>
      <c r="H15" s="58">
        <v>1</v>
      </c>
      <c r="I15" s="62">
        <f t="shared" si="5"/>
        <v>586000</v>
      </c>
      <c r="J15" s="524" t="s">
        <v>361</v>
      </c>
      <c r="K15" s="515" t="s">
        <v>339</v>
      </c>
      <c r="L15" s="488">
        <f t="shared" si="6"/>
        <v>30</v>
      </c>
      <c r="M15" s="506"/>
      <c r="N15" s="506"/>
      <c r="O15" s="506">
        <v>9</v>
      </c>
      <c r="P15" s="505">
        <v>9</v>
      </c>
      <c r="Q15" s="506">
        <v>6</v>
      </c>
      <c r="R15" s="506">
        <v>6</v>
      </c>
      <c r="S15" s="507" t="s">
        <v>89</v>
      </c>
      <c r="T15" s="506"/>
      <c r="U15" s="506"/>
      <c r="V15" s="506"/>
      <c r="W15" s="161"/>
      <c r="X15" s="161"/>
      <c r="Y15" s="146"/>
      <c r="Z15" s="453" t="s">
        <v>40</v>
      </c>
      <c r="AA15" s="485" t="s">
        <v>340</v>
      </c>
    </row>
    <row r="16" spans="1:31" ht="20.25" customHeight="1">
      <c r="A16" s="449">
        <f t="shared" si="4"/>
        <v>7</v>
      </c>
      <c r="B16" s="465" t="s">
        <v>76</v>
      </c>
      <c r="C16" s="157" t="s">
        <v>341</v>
      </c>
      <c r="D16" s="130">
        <f>VLOOKUP(J16,TKB!B13:I41,8,0)</f>
        <v>45</v>
      </c>
      <c r="E16" s="107">
        <f>VLOOKUP(B16,D_X!B14:E89,4,0)</f>
        <v>3</v>
      </c>
      <c r="F16" s="131">
        <f>VLOOKUP(B16,D_X!B14:AJ89,35,0)</f>
        <v>45</v>
      </c>
      <c r="G16" s="544">
        <v>293000</v>
      </c>
      <c r="H16" s="58">
        <v>1</v>
      </c>
      <c r="I16" s="62">
        <f t="shared" si="5"/>
        <v>879000</v>
      </c>
      <c r="J16" s="524" t="s">
        <v>84</v>
      </c>
      <c r="K16" s="515" t="s">
        <v>82</v>
      </c>
      <c r="L16" s="488">
        <f t="shared" si="6"/>
        <v>45</v>
      </c>
      <c r="M16" s="505"/>
      <c r="N16" s="505"/>
      <c r="O16" s="506"/>
      <c r="P16" s="505">
        <v>9</v>
      </c>
      <c r="Q16" s="506">
        <v>9</v>
      </c>
      <c r="R16" s="506">
        <v>15</v>
      </c>
      <c r="S16" s="506">
        <v>12</v>
      </c>
      <c r="T16" s="506"/>
      <c r="U16" s="507" t="s">
        <v>89</v>
      </c>
      <c r="V16" s="506"/>
      <c r="W16" s="161"/>
      <c r="X16" s="161"/>
      <c r="Y16" s="146"/>
      <c r="Z16" s="453" t="s">
        <v>40</v>
      </c>
      <c r="AA16" s="485" t="s">
        <v>146</v>
      </c>
      <c r="AC16" s="39"/>
      <c r="AD16" s="39"/>
      <c r="AE16" s="39"/>
    </row>
    <row r="17" spans="1:31" ht="20.25" customHeight="1">
      <c r="A17" s="449">
        <f t="shared" si="4"/>
        <v>8</v>
      </c>
      <c r="B17" s="465" t="s">
        <v>54</v>
      </c>
      <c r="C17" s="418" t="s">
        <v>300</v>
      </c>
      <c r="D17" s="130">
        <f>VLOOKUP(J17,TKB!B14:I42,8,0)</f>
        <v>45</v>
      </c>
      <c r="E17" s="107">
        <f>VLOOKUP(B17,D_X!B15:E90,4,0)</f>
        <v>3</v>
      </c>
      <c r="F17" s="131">
        <f>VLOOKUP(B17,D_X!B15:AJ90,35,0)</f>
        <v>33</v>
      </c>
      <c r="G17" s="544">
        <v>293000</v>
      </c>
      <c r="H17" s="58">
        <v>1</v>
      </c>
      <c r="I17" s="62">
        <f t="shared" si="5"/>
        <v>879000</v>
      </c>
      <c r="J17" s="525" t="s">
        <v>362</v>
      </c>
      <c r="K17" s="516" t="s">
        <v>344</v>
      </c>
      <c r="L17" s="488">
        <f t="shared" si="6"/>
        <v>45</v>
      </c>
      <c r="M17" s="505"/>
      <c r="N17" s="505"/>
      <c r="O17" s="506"/>
      <c r="P17" s="505"/>
      <c r="Q17" s="506"/>
      <c r="R17" s="506"/>
      <c r="S17" s="506">
        <v>12</v>
      </c>
      <c r="T17" s="506">
        <v>6</v>
      </c>
      <c r="U17" s="506">
        <v>9</v>
      </c>
      <c r="V17" s="506">
        <v>9</v>
      </c>
      <c r="W17" s="161">
        <v>9</v>
      </c>
      <c r="X17" s="507" t="s">
        <v>89</v>
      </c>
      <c r="Y17" s="146"/>
      <c r="Z17" s="453" t="s">
        <v>40</v>
      </c>
      <c r="AA17" s="491" t="s">
        <v>342</v>
      </c>
      <c r="AC17" s="39"/>
      <c r="AD17" s="39"/>
      <c r="AE17" s="39"/>
    </row>
    <row r="18" spans="1:31" ht="20.25" customHeight="1">
      <c r="A18" s="449">
        <f t="shared" si="4"/>
        <v>9</v>
      </c>
      <c r="B18" s="465" t="s">
        <v>49</v>
      </c>
      <c r="C18" s="157" t="s">
        <v>343</v>
      </c>
      <c r="D18" s="130">
        <f>VLOOKUP(J18,TKB!B15:I43,8,0)</f>
        <v>30</v>
      </c>
      <c r="E18" s="107">
        <f>VLOOKUP(B18,D_X!B16:E91,4,0)</f>
        <v>1</v>
      </c>
      <c r="F18" s="131">
        <f>VLOOKUP(B18,D_X!B16:AJ91,35,0)</f>
        <v>34</v>
      </c>
      <c r="G18" s="544">
        <v>293000</v>
      </c>
      <c r="H18" s="58">
        <v>1.1</v>
      </c>
      <c r="I18" s="62">
        <f t="shared" si="5"/>
        <v>322300</v>
      </c>
      <c r="J18" s="524" t="s">
        <v>105</v>
      </c>
      <c r="K18" s="515" t="s">
        <v>345</v>
      </c>
      <c r="L18" s="488">
        <f t="shared" si="6"/>
        <v>30</v>
      </c>
      <c r="M18" s="505"/>
      <c r="N18" s="505">
        <v>12</v>
      </c>
      <c r="O18" s="506">
        <v>9</v>
      </c>
      <c r="P18" s="505">
        <v>9</v>
      </c>
      <c r="Q18" s="507" t="s">
        <v>374</v>
      </c>
      <c r="R18" s="506"/>
      <c r="S18" s="506"/>
      <c r="T18" s="506"/>
      <c r="U18" s="506"/>
      <c r="V18" s="506"/>
      <c r="W18" s="161"/>
      <c r="X18" s="161"/>
      <c r="Y18" s="146"/>
      <c r="Z18" s="453" t="s">
        <v>40</v>
      </c>
      <c r="AA18" s="485" t="s">
        <v>346</v>
      </c>
      <c r="AC18" s="39"/>
      <c r="AD18" s="39"/>
      <c r="AE18" s="39"/>
    </row>
    <row r="19" spans="1:31" ht="20.25" customHeight="1">
      <c r="A19" s="449">
        <f t="shared" si="4"/>
        <v>10</v>
      </c>
      <c r="B19" s="465" t="s">
        <v>73</v>
      </c>
      <c r="C19" s="157" t="s">
        <v>347</v>
      </c>
      <c r="D19" s="130">
        <f>VLOOKUP(J19,TKB!B16:I44,8,0)</f>
        <v>45</v>
      </c>
      <c r="E19" s="107">
        <f>VLOOKUP(B19,D_X!B17:E92,4,0)</f>
        <v>3</v>
      </c>
      <c r="F19" s="131">
        <v>32</v>
      </c>
      <c r="G19" s="544">
        <v>293000</v>
      </c>
      <c r="H19" s="58">
        <v>1</v>
      </c>
      <c r="I19" s="62">
        <f>H19*G19*E19</f>
        <v>879000</v>
      </c>
      <c r="J19" s="524" t="s">
        <v>363</v>
      </c>
      <c r="K19" s="515" t="s">
        <v>353</v>
      </c>
      <c r="L19" s="488">
        <f>SUM(M19:W19)</f>
        <v>45</v>
      </c>
      <c r="M19" s="505"/>
      <c r="N19" s="505"/>
      <c r="O19" s="506"/>
      <c r="P19" s="505"/>
      <c r="Q19" s="506"/>
      <c r="R19" s="506">
        <v>12</v>
      </c>
      <c r="S19" s="506">
        <v>6</v>
      </c>
      <c r="T19" s="506">
        <v>9</v>
      </c>
      <c r="U19" s="506">
        <v>6</v>
      </c>
      <c r="V19" s="506">
        <v>12</v>
      </c>
      <c r="W19" s="161"/>
      <c r="X19" s="507" t="s">
        <v>89</v>
      </c>
      <c r="Y19" s="146"/>
      <c r="Z19" s="453" t="s">
        <v>40</v>
      </c>
      <c r="AA19" s="491" t="s">
        <v>367</v>
      </c>
      <c r="AC19" s="39"/>
      <c r="AD19" s="39"/>
      <c r="AE19" s="39"/>
    </row>
    <row r="20" spans="1:31" ht="20.25" customHeight="1">
      <c r="A20" s="449">
        <f t="shared" si="4"/>
        <v>11</v>
      </c>
      <c r="B20" s="465" t="s">
        <v>73</v>
      </c>
      <c r="C20" s="157" t="s">
        <v>348</v>
      </c>
      <c r="D20" s="130">
        <f>VLOOKUP(J20,TKB!B17:I45,8,0)</f>
        <v>45</v>
      </c>
      <c r="E20" s="107">
        <f>VLOOKUP(B20,D_X!B18:E93,4,0)</f>
        <v>3</v>
      </c>
      <c r="F20" s="131">
        <v>32</v>
      </c>
      <c r="G20" s="544">
        <v>293000</v>
      </c>
      <c r="H20" s="58">
        <v>1</v>
      </c>
      <c r="I20" s="62">
        <f>H20*G20*E20</f>
        <v>879000</v>
      </c>
      <c r="J20" s="524" t="s">
        <v>364</v>
      </c>
      <c r="K20" s="515" t="s">
        <v>59</v>
      </c>
      <c r="L20" s="488">
        <f>SUM(M20:W20)</f>
        <v>45</v>
      </c>
      <c r="M20" s="505"/>
      <c r="N20" s="505"/>
      <c r="O20" s="506"/>
      <c r="P20" s="505"/>
      <c r="Q20" s="506"/>
      <c r="R20" s="506"/>
      <c r="S20" s="506">
        <v>15</v>
      </c>
      <c r="T20" s="506">
        <v>6</v>
      </c>
      <c r="U20" s="506">
        <v>9</v>
      </c>
      <c r="V20" s="506">
        <v>9</v>
      </c>
      <c r="W20" s="161">
        <v>6</v>
      </c>
      <c r="X20" s="507" t="s">
        <v>89</v>
      </c>
      <c r="Y20" s="146"/>
      <c r="Z20" s="453" t="s">
        <v>40</v>
      </c>
      <c r="AA20" s="491" t="s">
        <v>370</v>
      </c>
      <c r="AC20" s="39"/>
      <c r="AD20" s="39"/>
      <c r="AE20" s="39"/>
    </row>
    <row r="21" spans="1:31" ht="20.25" customHeight="1">
      <c r="A21" s="449">
        <f t="shared" si="4"/>
        <v>12</v>
      </c>
      <c r="B21" s="465" t="s">
        <v>67</v>
      </c>
      <c r="C21" s="157" t="s">
        <v>349</v>
      </c>
      <c r="D21" s="130">
        <f>VLOOKUP(J21,TKB!B18:I46,8,0)</f>
        <v>30</v>
      </c>
      <c r="E21" s="107">
        <f>VLOOKUP(B21,D_X!B19:E94,4,0)</f>
        <v>1</v>
      </c>
      <c r="F21" s="131">
        <v>33</v>
      </c>
      <c r="G21" s="544">
        <v>293000</v>
      </c>
      <c r="H21" s="58">
        <v>1.1</v>
      </c>
      <c r="I21" s="62">
        <f t="shared" si="5"/>
        <v>322300</v>
      </c>
      <c r="J21" s="524" t="s">
        <v>365</v>
      </c>
      <c r="K21" s="517" t="s">
        <v>351</v>
      </c>
      <c r="L21" s="488">
        <f>SUM(M21:W21)</f>
        <v>30</v>
      </c>
      <c r="M21" s="505"/>
      <c r="N21" s="505"/>
      <c r="O21" s="506"/>
      <c r="P21" s="505"/>
      <c r="Q21" s="506"/>
      <c r="R21" s="506"/>
      <c r="S21" s="506">
        <v>9</v>
      </c>
      <c r="T21" s="506">
        <v>9</v>
      </c>
      <c r="U21" s="506">
        <v>9</v>
      </c>
      <c r="V21" s="506">
        <v>3</v>
      </c>
      <c r="W21" s="507" t="s">
        <v>374</v>
      </c>
      <c r="X21" s="161"/>
      <c r="Y21" s="146"/>
      <c r="Z21" s="453" t="s">
        <v>40</v>
      </c>
      <c r="AA21" s="491" t="s">
        <v>369</v>
      </c>
      <c r="AC21" s="39"/>
      <c r="AD21" s="39"/>
      <c r="AE21" s="39"/>
    </row>
    <row r="22" spans="1:31" ht="20.25" customHeight="1">
      <c r="A22" s="467">
        <f t="shared" si="4"/>
        <v>13</v>
      </c>
      <c r="B22" s="468" t="s">
        <v>67</v>
      </c>
      <c r="C22" s="297" t="s">
        <v>350</v>
      </c>
      <c r="D22" s="132">
        <f>VLOOKUP(J22,TKB!B19:I47,8,0)</f>
        <v>30</v>
      </c>
      <c r="E22" s="113">
        <f>VLOOKUP(B22,D_X!B20:E95,4,0)</f>
        <v>1</v>
      </c>
      <c r="F22" s="133">
        <v>33</v>
      </c>
      <c r="G22" s="545">
        <v>293000</v>
      </c>
      <c r="H22" s="64">
        <v>1.1</v>
      </c>
      <c r="I22" s="65">
        <f>H22*G22*E22</f>
        <v>322300</v>
      </c>
      <c r="J22" s="526" t="s">
        <v>366</v>
      </c>
      <c r="K22" s="518" t="s">
        <v>352</v>
      </c>
      <c r="L22" s="490">
        <f>SUM(M22:W22)</f>
        <v>30</v>
      </c>
      <c r="M22" s="508"/>
      <c r="N22" s="508"/>
      <c r="O22" s="509"/>
      <c r="P22" s="508"/>
      <c r="Q22" s="509"/>
      <c r="R22" s="509"/>
      <c r="S22" s="509">
        <v>9</v>
      </c>
      <c r="T22" s="509">
        <v>6</v>
      </c>
      <c r="U22" s="509">
        <v>6</v>
      </c>
      <c r="V22" s="509">
        <v>9</v>
      </c>
      <c r="W22" s="510" t="s">
        <v>374</v>
      </c>
      <c r="X22" s="511"/>
      <c r="Y22" s="147"/>
      <c r="Z22" s="469" t="s">
        <v>40</v>
      </c>
      <c r="AA22" s="492" t="s">
        <v>368</v>
      </c>
      <c r="AC22" s="39"/>
      <c r="AD22" s="39"/>
      <c r="AE22" s="39"/>
    </row>
    <row r="23" spans="1:27" s="40" customFormat="1" ht="25.5" customHeight="1">
      <c r="A23" s="567" t="s">
        <v>93</v>
      </c>
      <c r="B23" s="568"/>
      <c r="C23" s="568"/>
      <c r="D23" s="493"/>
      <c r="E23" s="494"/>
      <c r="F23" s="495"/>
      <c r="G23" s="496"/>
      <c r="H23" s="497"/>
      <c r="I23" s="66"/>
      <c r="J23" s="129"/>
      <c r="K23" s="470"/>
      <c r="L23" s="489"/>
      <c r="M23" s="512"/>
      <c r="N23" s="512"/>
      <c r="O23" s="512"/>
      <c r="P23" s="512"/>
      <c r="Q23" s="21"/>
      <c r="R23" s="21"/>
      <c r="S23" s="21"/>
      <c r="T23" s="21"/>
      <c r="U23" s="21"/>
      <c r="V23" s="21"/>
      <c r="W23" s="513"/>
      <c r="X23" s="513"/>
      <c r="Y23" s="471"/>
      <c r="Z23" s="110"/>
      <c r="AA23" s="472"/>
    </row>
    <row r="24" spans="1:30" s="18" customFormat="1" ht="20.25" customHeight="1">
      <c r="A24" s="450">
        <v>1</v>
      </c>
      <c r="B24" s="473" t="s">
        <v>277</v>
      </c>
      <c r="C24" s="301" t="s">
        <v>133</v>
      </c>
      <c r="D24" s="459">
        <f>VLOOKUP(J24,TKB!B21:I49,8,0)</f>
        <v>30</v>
      </c>
      <c r="E24" s="460">
        <f>VLOOKUP(B24,D_X!B22:E97,4,0)</f>
        <v>2</v>
      </c>
      <c r="F24" s="461">
        <f>VLOOKUP(B24,D_X!B22:AJ97,35,0)</f>
        <v>21</v>
      </c>
      <c r="G24" s="543">
        <v>293000</v>
      </c>
      <c r="H24" s="462">
        <v>1</v>
      </c>
      <c r="I24" s="463">
        <f aca="true" t="shared" si="7" ref="I24:I29">H24*G24*E24</f>
        <v>586000</v>
      </c>
      <c r="J24" s="523" t="s">
        <v>136</v>
      </c>
      <c r="K24" s="519" t="s">
        <v>142</v>
      </c>
      <c r="L24" s="487">
        <f t="shared" si="6"/>
        <v>30</v>
      </c>
      <c r="M24" s="502">
        <v>15</v>
      </c>
      <c r="N24" s="502">
        <v>9</v>
      </c>
      <c r="O24" s="504">
        <v>6</v>
      </c>
      <c r="P24" s="502"/>
      <c r="Q24" s="503" t="s">
        <v>89</v>
      </c>
      <c r="R24" s="504"/>
      <c r="S24" s="514"/>
      <c r="T24" s="504"/>
      <c r="U24" s="504"/>
      <c r="V24" s="504"/>
      <c r="W24" s="178"/>
      <c r="X24" s="178"/>
      <c r="Y24" s="464"/>
      <c r="Z24" s="455" t="s">
        <v>40</v>
      </c>
      <c r="AA24" s="484" t="s">
        <v>116</v>
      </c>
      <c r="AC24" s="40"/>
      <c r="AD24" s="40"/>
    </row>
    <row r="25" spans="1:30" s="18" customFormat="1" ht="20.25" customHeight="1">
      <c r="A25" s="449">
        <f>A24+1</f>
        <v>2</v>
      </c>
      <c r="B25" s="474" t="s">
        <v>289</v>
      </c>
      <c r="C25" s="157" t="s">
        <v>134</v>
      </c>
      <c r="D25" s="130">
        <f>VLOOKUP(J25,TKB!B22:I50,8,0)</f>
        <v>30</v>
      </c>
      <c r="E25" s="107">
        <f>VLOOKUP(B25,D_X!B23:E98,4,0)</f>
        <v>2</v>
      </c>
      <c r="F25" s="131">
        <f>VLOOKUP(B25,D_X!B23:AJ98,35,0)</f>
        <v>22</v>
      </c>
      <c r="G25" s="544">
        <v>293000</v>
      </c>
      <c r="H25" s="58">
        <v>1</v>
      </c>
      <c r="I25" s="62">
        <f t="shared" si="7"/>
        <v>586000</v>
      </c>
      <c r="J25" s="524" t="s">
        <v>137</v>
      </c>
      <c r="K25" s="515" t="s">
        <v>143</v>
      </c>
      <c r="L25" s="488">
        <f>SUM(M25:W25)</f>
        <v>30</v>
      </c>
      <c r="M25" s="506">
        <v>9</v>
      </c>
      <c r="N25" s="506">
        <v>12</v>
      </c>
      <c r="O25" s="506">
        <v>9</v>
      </c>
      <c r="P25" s="506"/>
      <c r="Q25" s="507" t="s">
        <v>89</v>
      </c>
      <c r="R25" s="506"/>
      <c r="S25" s="506"/>
      <c r="T25" s="506"/>
      <c r="U25" s="506"/>
      <c r="V25" s="506"/>
      <c r="W25" s="161"/>
      <c r="X25" s="161"/>
      <c r="Y25" s="146"/>
      <c r="Z25" s="452" t="s">
        <v>40</v>
      </c>
      <c r="AA25" s="485" t="s">
        <v>115</v>
      </c>
      <c r="AC25" s="40"/>
      <c r="AD25" s="40"/>
    </row>
    <row r="26" spans="1:30" s="18" customFormat="1" ht="20.25" customHeight="1">
      <c r="A26" s="449">
        <f>A25+1</f>
        <v>3</v>
      </c>
      <c r="B26" s="474" t="s">
        <v>285</v>
      </c>
      <c r="C26" s="157" t="s">
        <v>135</v>
      </c>
      <c r="D26" s="130">
        <f>VLOOKUP(J26,TKB!B23:I51,8,0)</f>
        <v>45</v>
      </c>
      <c r="E26" s="107">
        <f>VLOOKUP(B26,D_X!B24:E99,4,0)</f>
        <v>3</v>
      </c>
      <c r="F26" s="131">
        <f>VLOOKUP(B26,D_X!B24:AJ99,35,0)</f>
        <v>35</v>
      </c>
      <c r="G26" s="544">
        <v>293000</v>
      </c>
      <c r="H26" s="58">
        <v>1</v>
      </c>
      <c r="I26" s="62">
        <f t="shared" si="7"/>
        <v>879000</v>
      </c>
      <c r="J26" s="524" t="s">
        <v>138</v>
      </c>
      <c r="K26" s="520" t="s">
        <v>80</v>
      </c>
      <c r="L26" s="488">
        <f>SUM(M26:W26)</f>
        <v>45</v>
      </c>
      <c r="M26" s="506"/>
      <c r="N26" s="506"/>
      <c r="O26" s="506"/>
      <c r="P26" s="506">
        <v>12</v>
      </c>
      <c r="Q26" s="506">
        <v>9</v>
      </c>
      <c r="R26" s="506">
        <v>15</v>
      </c>
      <c r="S26" s="506">
        <v>9</v>
      </c>
      <c r="T26" s="506"/>
      <c r="U26" s="507" t="s">
        <v>89</v>
      </c>
      <c r="V26" s="506"/>
      <c r="W26" s="161"/>
      <c r="X26" s="161"/>
      <c r="Y26" s="146"/>
      <c r="Z26" s="452" t="s">
        <v>40</v>
      </c>
      <c r="AA26" s="485" t="s">
        <v>146</v>
      </c>
      <c r="AC26" s="40"/>
      <c r="AD26" s="40"/>
    </row>
    <row r="27" spans="1:30" s="18" customFormat="1" ht="20.25" customHeight="1">
      <c r="A27" s="449">
        <f>A26+1</f>
        <v>4</v>
      </c>
      <c r="B27" s="474" t="s">
        <v>66</v>
      </c>
      <c r="C27" s="157" t="s">
        <v>99</v>
      </c>
      <c r="D27" s="130">
        <f>VLOOKUP(J27,TKB!B24:I52,8,0)</f>
        <v>60</v>
      </c>
      <c r="E27" s="107">
        <f>VLOOKUP(B27,D_X!B25:E100,4,0)</f>
        <v>3</v>
      </c>
      <c r="F27" s="131">
        <v>27</v>
      </c>
      <c r="G27" s="544">
        <v>293000</v>
      </c>
      <c r="H27" s="58">
        <v>1</v>
      </c>
      <c r="I27" s="62">
        <f t="shared" si="7"/>
        <v>879000</v>
      </c>
      <c r="J27" s="524" t="s">
        <v>140</v>
      </c>
      <c r="K27" s="520" t="s">
        <v>101</v>
      </c>
      <c r="L27" s="488">
        <f t="shared" si="6"/>
        <v>60</v>
      </c>
      <c r="M27" s="506">
        <v>9</v>
      </c>
      <c r="N27" s="506">
        <v>9</v>
      </c>
      <c r="O27" s="506">
        <v>9</v>
      </c>
      <c r="P27" s="506">
        <v>12</v>
      </c>
      <c r="Q27" s="506">
        <v>12</v>
      </c>
      <c r="R27" s="506">
        <v>9</v>
      </c>
      <c r="S27" s="506"/>
      <c r="T27" s="507" t="s">
        <v>89</v>
      </c>
      <c r="U27" s="506"/>
      <c r="V27" s="506"/>
      <c r="W27" s="161"/>
      <c r="X27" s="161"/>
      <c r="Y27" s="146"/>
      <c r="Z27" s="452" t="s">
        <v>40</v>
      </c>
      <c r="AA27" s="485" t="s">
        <v>357</v>
      </c>
      <c r="AC27" s="40"/>
      <c r="AD27" s="40"/>
    </row>
    <row r="28" spans="1:30" s="18" customFormat="1" ht="20.25" customHeight="1">
      <c r="A28" s="449">
        <f>A27+1</f>
        <v>5</v>
      </c>
      <c r="B28" s="474" t="s">
        <v>66</v>
      </c>
      <c r="C28" s="157" t="s">
        <v>100</v>
      </c>
      <c r="D28" s="130">
        <f>VLOOKUP(J28,TKB!B25:I53,8,0)</f>
        <v>60</v>
      </c>
      <c r="E28" s="107">
        <f>VLOOKUP(B28,D_X!B26:E101,4,0)</f>
        <v>3</v>
      </c>
      <c r="F28" s="131">
        <v>27</v>
      </c>
      <c r="G28" s="544">
        <v>293000</v>
      </c>
      <c r="H28" s="58">
        <v>1</v>
      </c>
      <c r="I28" s="62">
        <f t="shared" si="7"/>
        <v>879000</v>
      </c>
      <c r="J28" s="524" t="s">
        <v>141</v>
      </c>
      <c r="K28" s="520" t="s">
        <v>83</v>
      </c>
      <c r="L28" s="488">
        <f>SUM(M28:Y28)</f>
        <v>60</v>
      </c>
      <c r="M28" s="506"/>
      <c r="N28" s="506"/>
      <c r="O28" s="506"/>
      <c r="P28" s="506"/>
      <c r="Q28" s="506"/>
      <c r="R28" s="506"/>
      <c r="S28" s="506">
        <v>9</v>
      </c>
      <c r="T28" s="506">
        <v>9</v>
      </c>
      <c r="U28" s="506">
        <v>9</v>
      </c>
      <c r="V28" s="506">
        <v>9</v>
      </c>
      <c r="W28" s="161">
        <v>12</v>
      </c>
      <c r="X28" s="161">
        <v>12</v>
      </c>
      <c r="Y28" s="144" t="s">
        <v>89</v>
      </c>
      <c r="Z28" s="452" t="s">
        <v>40</v>
      </c>
      <c r="AA28" s="485" t="s">
        <v>147</v>
      </c>
      <c r="AC28" s="40"/>
      <c r="AD28" s="40"/>
    </row>
    <row r="29" spans="1:30" s="18" customFormat="1" ht="20.25" customHeight="1">
      <c r="A29" s="467">
        <f>A28+1</f>
        <v>6</v>
      </c>
      <c r="B29" s="475" t="s">
        <v>91</v>
      </c>
      <c r="C29" s="297" t="s">
        <v>102</v>
      </c>
      <c r="D29" s="132">
        <f>VLOOKUP(J29,TKB!B26:I54,8,0)</f>
        <v>45</v>
      </c>
      <c r="E29" s="113">
        <f>VLOOKUP(B29,D_X!B27:E102,4,0)</f>
        <v>2</v>
      </c>
      <c r="F29" s="133">
        <v>35</v>
      </c>
      <c r="G29" s="545">
        <v>293000</v>
      </c>
      <c r="H29" s="64">
        <v>1</v>
      </c>
      <c r="I29" s="65">
        <f t="shared" si="7"/>
        <v>586000</v>
      </c>
      <c r="J29" s="526" t="s">
        <v>139</v>
      </c>
      <c r="K29" s="521" t="s">
        <v>82</v>
      </c>
      <c r="L29" s="490">
        <f>SUM(M29:W29)</f>
        <v>45</v>
      </c>
      <c r="M29" s="509"/>
      <c r="N29" s="509"/>
      <c r="O29" s="509"/>
      <c r="P29" s="509"/>
      <c r="Q29" s="509"/>
      <c r="R29" s="509">
        <v>9</v>
      </c>
      <c r="S29" s="509">
        <v>9</v>
      </c>
      <c r="T29" s="509">
        <v>9</v>
      </c>
      <c r="U29" s="509">
        <v>9</v>
      </c>
      <c r="V29" s="509">
        <v>9</v>
      </c>
      <c r="W29" s="510" t="s">
        <v>89</v>
      </c>
      <c r="X29" s="511"/>
      <c r="Y29" s="147"/>
      <c r="Z29" s="454" t="s">
        <v>40</v>
      </c>
      <c r="AA29" s="486" t="s">
        <v>148</v>
      </c>
      <c r="AC29" s="40"/>
      <c r="AD29" s="40"/>
    </row>
    <row r="30" spans="1:27" s="40" customFormat="1" ht="24.75" customHeight="1">
      <c r="A30" s="565" t="s">
        <v>94</v>
      </c>
      <c r="B30" s="566"/>
      <c r="C30" s="566"/>
      <c r="D30" s="493"/>
      <c r="E30" s="494"/>
      <c r="F30" s="495"/>
      <c r="G30" s="496"/>
      <c r="H30" s="497"/>
      <c r="I30" s="66"/>
      <c r="J30" s="129"/>
      <c r="K30" s="470"/>
      <c r="L30" s="489"/>
      <c r="M30" s="512"/>
      <c r="N30" s="512"/>
      <c r="O30" s="512"/>
      <c r="P30" s="512"/>
      <c r="Q30" s="21"/>
      <c r="R30" s="21"/>
      <c r="S30" s="21"/>
      <c r="T30" s="21"/>
      <c r="U30" s="21"/>
      <c r="V30" s="21"/>
      <c r="W30" s="513"/>
      <c r="X30" s="513"/>
      <c r="Y30" s="471"/>
      <c r="Z30" s="110"/>
      <c r="AA30" s="472"/>
    </row>
    <row r="31" spans="1:31" s="187" customFormat="1" ht="20.25" customHeight="1">
      <c r="A31" s="450">
        <v>1</v>
      </c>
      <c r="B31" s="476" t="s">
        <v>96</v>
      </c>
      <c r="C31" s="177" t="s">
        <v>95</v>
      </c>
      <c r="D31" s="459">
        <f>VLOOKUP(J31,TKB!B28:I56,8,0)</f>
        <v>30</v>
      </c>
      <c r="E31" s="460">
        <f>VLOOKUP(B31,D_X!B29:E104,4,0)</f>
        <v>2</v>
      </c>
      <c r="F31" s="461">
        <f>VLOOKUP(B31,D_X!B29:AJ104,35,0)</f>
        <v>32</v>
      </c>
      <c r="G31" s="543">
        <v>293000</v>
      </c>
      <c r="H31" s="184">
        <v>1</v>
      </c>
      <c r="I31" s="185">
        <f aca="true" t="shared" si="8" ref="I31:I37">H31*G31*E31</f>
        <v>586000</v>
      </c>
      <c r="J31" s="523" t="s">
        <v>112</v>
      </c>
      <c r="K31" s="522" t="s">
        <v>83</v>
      </c>
      <c r="L31" s="487">
        <f aca="true" t="shared" si="9" ref="L31:L37">SUM(M31:W31)</f>
        <v>30</v>
      </c>
      <c r="M31" s="504">
        <v>9</v>
      </c>
      <c r="N31" s="504">
        <v>12</v>
      </c>
      <c r="O31" s="504">
        <v>9</v>
      </c>
      <c r="P31" s="503" t="s">
        <v>89</v>
      </c>
      <c r="Q31" s="504"/>
      <c r="R31" s="504"/>
      <c r="S31" s="504"/>
      <c r="T31" s="504"/>
      <c r="U31" s="504"/>
      <c r="V31" s="504"/>
      <c r="W31" s="504"/>
      <c r="X31" s="504"/>
      <c r="Y31" s="186"/>
      <c r="Z31" s="455" t="s">
        <v>40</v>
      </c>
      <c r="AA31" s="484" t="s">
        <v>115</v>
      </c>
      <c r="AC31" s="188"/>
      <c r="AD31" s="188"/>
      <c r="AE31" s="188"/>
    </row>
    <row r="32" spans="1:30" s="191" customFormat="1" ht="20.25" customHeight="1">
      <c r="A32" s="449">
        <f aca="true" t="shared" si="10" ref="A32:A38">A31+1</f>
        <v>2</v>
      </c>
      <c r="B32" s="477" t="s">
        <v>262</v>
      </c>
      <c r="C32" s="157" t="s">
        <v>113</v>
      </c>
      <c r="D32" s="130">
        <f>VLOOKUP(J32,TKB!B29:I57,8,0)</f>
        <v>30</v>
      </c>
      <c r="E32" s="107">
        <f>VLOOKUP(B32,D_X!B30:E105,4,0)</f>
        <v>2</v>
      </c>
      <c r="F32" s="131">
        <f>VLOOKUP(B32,D_X!B30:AJ105,35,0)</f>
        <v>28</v>
      </c>
      <c r="G32" s="544">
        <v>293000</v>
      </c>
      <c r="H32" s="189">
        <v>1</v>
      </c>
      <c r="I32" s="190">
        <f t="shared" si="8"/>
        <v>586000</v>
      </c>
      <c r="J32" s="524" t="s">
        <v>126</v>
      </c>
      <c r="K32" s="520" t="s">
        <v>129</v>
      </c>
      <c r="L32" s="488">
        <f t="shared" si="9"/>
        <v>30</v>
      </c>
      <c r="M32" s="505">
        <v>15</v>
      </c>
      <c r="N32" s="505">
        <v>9</v>
      </c>
      <c r="O32" s="506">
        <v>6</v>
      </c>
      <c r="P32" s="507" t="s">
        <v>89</v>
      </c>
      <c r="Q32" s="506"/>
      <c r="R32" s="506"/>
      <c r="S32" s="506"/>
      <c r="T32" s="506"/>
      <c r="U32" s="506"/>
      <c r="V32" s="506"/>
      <c r="W32" s="506"/>
      <c r="X32" s="506"/>
      <c r="Y32" s="145"/>
      <c r="Z32" s="452" t="s">
        <v>40</v>
      </c>
      <c r="AA32" s="485" t="s">
        <v>116</v>
      </c>
      <c r="AC32" s="192"/>
      <c r="AD32" s="192"/>
    </row>
    <row r="33" spans="1:30" s="191" customFormat="1" ht="20.25" customHeight="1">
      <c r="A33" s="449">
        <f t="shared" si="10"/>
        <v>3</v>
      </c>
      <c r="B33" s="477" t="s">
        <v>51</v>
      </c>
      <c r="C33" s="157" t="s">
        <v>114</v>
      </c>
      <c r="D33" s="130">
        <f>VLOOKUP(J33,TKB!B30:I58,8,0)</f>
        <v>60</v>
      </c>
      <c r="E33" s="107">
        <f>VLOOKUP(B33,D_X!B31:E106,4,0)</f>
        <v>3</v>
      </c>
      <c r="F33" s="131">
        <v>30</v>
      </c>
      <c r="G33" s="544">
        <v>293000</v>
      </c>
      <c r="H33" s="189">
        <v>1</v>
      </c>
      <c r="I33" s="190">
        <f t="shared" si="8"/>
        <v>879000</v>
      </c>
      <c r="J33" s="524" t="s">
        <v>127</v>
      </c>
      <c r="K33" s="520" t="s">
        <v>97</v>
      </c>
      <c r="L33" s="488">
        <f t="shared" si="9"/>
        <v>60</v>
      </c>
      <c r="M33" s="505">
        <v>15</v>
      </c>
      <c r="N33" s="505">
        <v>15</v>
      </c>
      <c r="O33" s="506">
        <v>15</v>
      </c>
      <c r="P33" s="505">
        <v>12</v>
      </c>
      <c r="Q33" s="506">
        <v>3</v>
      </c>
      <c r="R33" s="507" t="s">
        <v>89</v>
      </c>
      <c r="S33" s="506"/>
      <c r="T33" s="506"/>
      <c r="U33" s="506"/>
      <c r="V33" s="506"/>
      <c r="W33" s="506"/>
      <c r="X33" s="506"/>
      <c r="Y33" s="145"/>
      <c r="Z33" s="452" t="s">
        <v>40</v>
      </c>
      <c r="AA33" s="485" t="s">
        <v>117</v>
      </c>
      <c r="AC33" s="192"/>
      <c r="AD33" s="192"/>
    </row>
    <row r="34" spans="1:30" s="191" customFormat="1" ht="20.25" customHeight="1">
      <c r="A34" s="449">
        <f t="shared" si="10"/>
        <v>4</v>
      </c>
      <c r="B34" s="477" t="s">
        <v>51</v>
      </c>
      <c r="C34" s="157" t="s">
        <v>118</v>
      </c>
      <c r="D34" s="130">
        <f>VLOOKUP(J34,TKB!B31:I59,8,0)</f>
        <v>60</v>
      </c>
      <c r="E34" s="107">
        <f>VLOOKUP(B34,D_X!B32:E107,4,0)</f>
        <v>3</v>
      </c>
      <c r="F34" s="131">
        <v>30</v>
      </c>
      <c r="G34" s="544">
        <v>293000</v>
      </c>
      <c r="H34" s="189">
        <v>1</v>
      </c>
      <c r="I34" s="190">
        <f t="shared" si="8"/>
        <v>879000</v>
      </c>
      <c r="J34" s="524" t="s">
        <v>127</v>
      </c>
      <c r="K34" s="520" t="s">
        <v>98</v>
      </c>
      <c r="L34" s="488">
        <f t="shared" si="9"/>
        <v>60</v>
      </c>
      <c r="M34" s="505"/>
      <c r="N34" s="505"/>
      <c r="O34" s="506"/>
      <c r="P34" s="505"/>
      <c r="Q34" s="506"/>
      <c r="R34" s="506">
        <v>9</v>
      </c>
      <c r="S34" s="506">
        <v>15</v>
      </c>
      <c r="T34" s="506">
        <v>6</v>
      </c>
      <c r="U34" s="506">
        <v>12</v>
      </c>
      <c r="V34" s="506">
        <v>9</v>
      </c>
      <c r="W34" s="506">
        <v>9</v>
      </c>
      <c r="X34" s="507" t="s">
        <v>89</v>
      </c>
      <c r="Y34" s="145"/>
      <c r="Z34" s="452" t="s">
        <v>40</v>
      </c>
      <c r="AA34" s="485" t="s">
        <v>120</v>
      </c>
      <c r="AC34" s="192"/>
      <c r="AD34" s="192"/>
    </row>
    <row r="35" spans="1:31" s="187" customFormat="1" ht="20.25" customHeight="1">
      <c r="A35" s="449">
        <f t="shared" si="10"/>
        <v>5</v>
      </c>
      <c r="B35" s="477" t="s">
        <v>51</v>
      </c>
      <c r="C35" s="157" t="s">
        <v>119</v>
      </c>
      <c r="D35" s="130">
        <f>VLOOKUP(J35,TKB!B32:I60,8,0)</f>
        <v>60</v>
      </c>
      <c r="E35" s="107">
        <f>VLOOKUP(B35,D_X!B33:E108,4,0)</f>
        <v>3</v>
      </c>
      <c r="F35" s="131">
        <v>30</v>
      </c>
      <c r="G35" s="544">
        <v>293000</v>
      </c>
      <c r="H35" s="189">
        <v>1</v>
      </c>
      <c r="I35" s="190">
        <f t="shared" si="8"/>
        <v>879000</v>
      </c>
      <c r="J35" s="524" t="s">
        <v>127</v>
      </c>
      <c r="K35" s="520" t="s">
        <v>131</v>
      </c>
      <c r="L35" s="488">
        <f t="shared" si="9"/>
        <v>60</v>
      </c>
      <c r="M35" s="506"/>
      <c r="N35" s="506"/>
      <c r="O35" s="506"/>
      <c r="P35" s="506"/>
      <c r="Q35" s="506"/>
      <c r="R35" s="506">
        <v>15</v>
      </c>
      <c r="S35" s="506">
        <v>9</v>
      </c>
      <c r="T35" s="506">
        <v>9</v>
      </c>
      <c r="U35" s="506">
        <v>6</v>
      </c>
      <c r="V35" s="506">
        <v>15</v>
      </c>
      <c r="W35" s="506">
        <v>6</v>
      </c>
      <c r="X35" s="507" t="s">
        <v>89</v>
      </c>
      <c r="Y35" s="145"/>
      <c r="Z35" s="452" t="s">
        <v>40</v>
      </c>
      <c r="AA35" s="485" t="s">
        <v>121</v>
      </c>
      <c r="AC35" s="188"/>
      <c r="AD35" s="188"/>
      <c r="AE35" s="188"/>
    </row>
    <row r="36" spans="1:31" s="187" customFormat="1" ht="20.25" customHeight="1">
      <c r="A36" s="449">
        <f t="shared" si="10"/>
        <v>6</v>
      </c>
      <c r="B36" s="478" t="s">
        <v>243</v>
      </c>
      <c r="C36" s="479" t="s">
        <v>122</v>
      </c>
      <c r="D36" s="130">
        <f>VLOOKUP(J36,TKB!B33:I61,8,0)</f>
        <v>45</v>
      </c>
      <c r="E36" s="107">
        <f>VLOOKUP(B36,D_X!B8:E83,4,0)</f>
        <v>3</v>
      </c>
      <c r="F36" s="131">
        <v>29</v>
      </c>
      <c r="G36" s="544">
        <v>293000</v>
      </c>
      <c r="H36" s="189">
        <v>1</v>
      </c>
      <c r="I36" s="190">
        <f t="shared" si="8"/>
        <v>879000</v>
      </c>
      <c r="J36" s="524" t="s">
        <v>128</v>
      </c>
      <c r="K36" s="520" t="s">
        <v>145</v>
      </c>
      <c r="L36" s="488">
        <f t="shared" si="9"/>
        <v>45</v>
      </c>
      <c r="M36" s="506">
        <v>9</v>
      </c>
      <c r="N36" s="506">
        <v>15</v>
      </c>
      <c r="O36" s="506">
        <v>9</v>
      </c>
      <c r="P36" s="506">
        <v>12</v>
      </c>
      <c r="Q36" s="506"/>
      <c r="R36" s="507" t="s">
        <v>89</v>
      </c>
      <c r="S36" s="506"/>
      <c r="T36" s="506"/>
      <c r="U36" s="506"/>
      <c r="V36" s="506"/>
      <c r="W36" s="506"/>
      <c r="X36" s="506"/>
      <c r="Y36" s="145"/>
      <c r="Z36" s="452" t="s">
        <v>40</v>
      </c>
      <c r="AA36" s="485" t="s">
        <v>124</v>
      </c>
      <c r="AC36" s="188"/>
      <c r="AD36" s="188"/>
      <c r="AE36" s="188"/>
    </row>
    <row r="37" spans="1:30" s="191" customFormat="1" ht="20.25" customHeight="1">
      <c r="A37" s="449">
        <f t="shared" si="10"/>
        <v>7</v>
      </c>
      <c r="B37" s="477" t="s">
        <v>243</v>
      </c>
      <c r="C37" s="479" t="s">
        <v>123</v>
      </c>
      <c r="D37" s="130">
        <f>VLOOKUP(J37,TKB!B34:I62,8,0)</f>
        <v>45</v>
      </c>
      <c r="E37" s="107">
        <f>VLOOKUP(B37,D_X!B9:E84,4,0)</f>
        <v>3</v>
      </c>
      <c r="F37" s="131">
        <v>29</v>
      </c>
      <c r="G37" s="544">
        <v>293000</v>
      </c>
      <c r="H37" s="189">
        <v>1</v>
      </c>
      <c r="I37" s="190">
        <f t="shared" si="8"/>
        <v>879000</v>
      </c>
      <c r="J37" s="524" t="s">
        <v>128</v>
      </c>
      <c r="K37" s="520" t="s">
        <v>144</v>
      </c>
      <c r="L37" s="488">
        <f t="shared" si="9"/>
        <v>45</v>
      </c>
      <c r="M37" s="505"/>
      <c r="N37" s="505"/>
      <c r="O37" s="506"/>
      <c r="P37" s="505"/>
      <c r="Q37" s="506"/>
      <c r="R37" s="506">
        <v>12</v>
      </c>
      <c r="S37" s="506">
        <v>9</v>
      </c>
      <c r="T37" s="506">
        <v>9</v>
      </c>
      <c r="U37" s="506">
        <v>9</v>
      </c>
      <c r="V37" s="506">
        <v>6</v>
      </c>
      <c r="W37" s="507" t="s">
        <v>89</v>
      </c>
      <c r="X37" s="506"/>
      <c r="Y37" s="145"/>
      <c r="Z37" s="452" t="s">
        <v>40</v>
      </c>
      <c r="AA37" s="485" t="s">
        <v>132</v>
      </c>
      <c r="AC37" s="192"/>
      <c r="AD37" s="192"/>
    </row>
    <row r="38" spans="1:30" s="191" customFormat="1" ht="20.25" customHeight="1">
      <c r="A38" s="467">
        <f t="shared" si="10"/>
        <v>8</v>
      </c>
      <c r="B38" s="480" t="s">
        <v>248</v>
      </c>
      <c r="C38" s="481" t="s">
        <v>249</v>
      </c>
      <c r="D38" s="132">
        <f>VLOOKUP(J38,TKB!B35:I63,8,0)</f>
        <v>30</v>
      </c>
      <c r="E38" s="113">
        <f>VLOOKUP(B38,D_X!B10:E85,4,0)</f>
        <v>2</v>
      </c>
      <c r="F38" s="133">
        <v>20</v>
      </c>
      <c r="G38" s="545">
        <v>293000</v>
      </c>
      <c r="H38" s="482">
        <v>1</v>
      </c>
      <c r="I38" s="483">
        <f>H38*G38*E38</f>
        <v>586000</v>
      </c>
      <c r="J38" s="526" t="s">
        <v>375</v>
      </c>
      <c r="K38" s="521" t="s">
        <v>130</v>
      </c>
      <c r="L38" s="490">
        <f>SUM(M38:W38)</f>
        <v>30</v>
      </c>
      <c r="M38" s="508"/>
      <c r="N38" s="508"/>
      <c r="O38" s="509"/>
      <c r="P38" s="508">
        <v>12</v>
      </c>
      <c r="Q38" s="509">
        <v>12</v>
      </c>
      <c r="R38" s="509">
        <v>6</v>
      </c>
      <c r="S38" s="509"/>
      <c r="T38" s="510" t="s">
        <v>89</v>
      </c>
      <c r="U38" s="509"/>
      <c r="V38" s="509"/>
      <c r="W38" s="509"/>
      <c r="X38" s="509"/>
      <c r="Y38" s="451"/>
      <c r="Z38" s="454" t="s">
        <v>40</v>
      </c>
      <c r="AA38" s="486" t="s">
        <v>125</v>
      </c>
      <c r="AC38" s="192"/>
      <c r="AD38" s="192"/>
    </row>
    <row r="39" spans="1:27" ht="16.5" customHeight="1">
      <c r="A39" s="67"/>
      <c r="B39" s="68"/>
      <c r="C39" s="52"/>
      <c r="D39" s="52"/>
      <c r="E39" s="69"/>
      <c r="F39" s="125"/>
      <c r="G39" s="43"/>
      <c r="H39" s="44"/>
      <c r="I39" s="44"/>
      <c r="J39" s="45"/>
      <c r="K39" s="108"/>
      <c r="L39" s="34"/>
      <c r="M39" s="112"/>
      <c r="N39" s="112"/>
      <c r="O39" s="112"/>
      <c r="P39" s="112"/>
      <c r="Q39" s="109"/>
      <c r="R39" s="109"/>
      <c r="S39" s="109"/>
      <c r="T39" s="109"/>
      <c r="U39" s="109"/>
      <c r="V39" s="109"/>
      <c r="W39" s="109"/>
      <c r="X39" s="109"/>
      <c r="Y39" s="109"/>
      <c r="Z39" s="110"/>
      <c r="AA39" s="111"/>
    </row>
    <row r="40" spans="1:27" s="620" customFormat="1" ht="22.5" customHeight="1">
      <c r="A40" s="606" t="s">
        <v>377</v>
      </c>
      <c r="B40" s="608"/>
      <c r="C40" s="609"/>
      <c r="D40" s="609"/>
      <c r="E40" s="610"/>
      <c r="F40" s="611"/>
      <c r="G40" s="612"/>
      <c r="H40" s="612"/>
      <c r="I40" s="613"/>
      <c r="J40" s="614"/>
      <c r="K40" s="615"/>
      <c r="L40" s="615"/>
      <c r="M40" s="616"/>
      <c r="N40" s="616"/>
      <c r="O40" s="616"/>
      <c r="P40" s="616"/>
      <c r="Q40" s="617"/>
      <c r="R40" s="617"/>
      <c r="S40" s="617"/>
      <c r="T40" s="617"/>
      <c r="U40" s="617"/>
      <c r="V40" s="617"/>
      <c r="W40" s="617"/>
      <c r="X40" s="617"/>
      <c r="Y40" s="617"/>
      <c r="Z40" s="618"/>
      <c r="AA40" s="619"/>
    </row>
    <row r="41" spans="1:27" s="620" customFormat="1" ht="22.5" customHeight="1">
      <c r="A41" s="607" t="s">
        <v>87</v>
      </c>
      <c r="B41" s="621"/>
      <c r="C41" s="609"/>
      <c r="D41" s="609"/>
      <c r="E41" s="610"/>
      <c r="F41" s="611"/>
      <c r="G41" s="612"/>
      <c r="H41" s="612"/>
      <c r="I41" s="613"/>
      <c r="J41" s="614"/>
      <c r="K41" s="615"/>
      <c r="L41" s="615"/>
      <c r="M41" s="616"/>
      <c r="N41" s="616"/>
      <c r="O41" s="616"/>
      <c r="P41" s="617"/>
      <c r="Q41" s="616"/>
      <c r="R41" s="617"/>
      <c r="S41" s="617"/>
      <c r="T41" s="617"/>
      <c r="U41" s="617"/>
      <c r="V41" s="617"/>
      <c r="W41" s="617"/>
      <c r="X41" s="617"/>
      <c r="Y41" s="617"/>
      <c r="Z41" s="618"/>
      <c r="AA41" s="619"/>
    </row>
    <row r="42" spans="1:27" s="624" customFormat="1" ht="22.5" customHeight="1">
      <c r="A42" s="607" t="s">
        <v>380</v>
      </c>
      <c r="B42" s="622"/>
      <c r="C42" s="623"/>
      <c r="D42" s="623"/>
      <c r="F42" s="625"/>
      <c r="G42" s="626"/>
      <c r="H42" s="626"/>
      <c r="I42" s="627"/>
      <c r="J42" s="628"/>
      <c r="K42" s="627"/>
      <c r="L42" s="627"/>
      <c r="M42" s="629"/>
      <c r="N42" s="629"/>
      <c r="O42" s="617"/>
      <c r="P42" s="629"/>
      <c r="Q42" s="616"/>
      <c r="R42" s="617"/>
      <c r="S42" s="617"/>
      <c r="T42" s="617"/>
      <c r="U42" s="617"/>
      <c r="V42" s="617"/>
      <c r="W42" s="617"/>
      <c r="X42" s="617"/>
      <c r="Y42" s="617"/>
      <c r="Z42" s="618"/>
      <c r="AA42" s="619"/>
    </row>
    <row r="43" spans="1:27" s="24" customFormat="1" ht="25.5" customHeight="1">
      <c r="A43" s="46"/>
      <c r="B43" s="149"/>
      <c r="C43" s="53"/>
      <c r="D43" s="53"/>
      <c r="F43" s="126"/>
      <c r="G43" s="23"/>
      <c r="H43" s="23"/>
      <c r="I43" s="22"/>
      <c r="J43" s="26"/>
      <c r="K43" s="22"/>
      <c r="L43" s="22"/>
      <c r="M43" s="20"/>
      <c r="N43" s="20"/>
      <c r="P43" s="155"/>
      <c r="Q43" s="155"/>
      <c r="R43" s="155"/>
      <c r="T43" s="542" t="s">
        <v>378</v>
      </c>
      <c r="U43" s="155"/>
      <c r="V43" s="155"/>
      <c r="W43" s="152"/>
      <c r="X43" s="152"/>
      <c r="Y43" s="152"/>
      <c r="Z43" s="152"/>
      <c r="AA43" s="154"/>
    </row>
    <row r="44" spans="1:27" s="24" customFormat="1" ht="20.25" customHeight="1">
      <c r="A44" s="37"/>
      <c r="B44" s="150"/>
      <c r="C44" s="54"/>
      <c r="D44" s="54"/>
      <c r="F44" s="127"/>
      <c r="G44" s="25" t="s">
        <v>28</v>
      </c>
      <c r="L44" s="25"/>
      <c r="M44" s="71" t="s">
        <v>41</v>
      </c>
      <c r="N44" s="25"/>
      <c r="O44" s="20"/>
      <c r="P44" s="20"/>
      <c r="U44" s="25" t="s">
        <v>62</v>
      </c>
      <c r="Z44" s="110"/>
      <c r="AA44" s="111"/>
    </row>
    <row r="45" spans="1:27" s="24" customFormat="1" ht="20.25">
      <c r="A45" s="29"/>
      <c r="B45" s="150"/>
      <c r="C45" s="21" t="s">
        <v>12</v>
      </c>
      <c r="D45" s="21"/>
      <c r="E45" s="114"/>
      <c r="F45" s="128"/>
      <c r="G45" s="25" t="s">
        <v>90</v>
      </c>
      <c r="K45" s="601" t="s">
        <v>61</v>
      </c>
      <c r="L45" s="601"/>
      <c r="M45" s="601"/>
      <c r="N45" s="601"/>
      <c r="O45" s="601"/>
      <c r="P45" s="601"/>
      <c r="U45" s="25" t="s">
        <v>63</v>
      </c>
      <c r="Z45" s="25"/>
      <c r="AA45" s="148"/>
    </row>
    <row r="46" spans="1:27" s="24" customFormat="1" ht="18.75" customHeight="1">
      <c r="A46" s="29"/>
      <c r="B46" s="149"/>
      <c r="C46" s="21"/>
      <c r="D46" s="21"/>
      <c r="F46" s="127"/>
      <c r="G46" s="26"/>
      <c r="H46" s="26"/>
      <c r="J46" s="26"/>
      <c r="M46" s="4"/>
      <c r="N46" s="4"/>
      <c r="O46" s="4"/>
      <c r="P46" s="4"/>
      <c r="Q46" s="4"/>
      <c r="R46" s="4"/>
      <c r="S46" s="4"/>
      <c r="T46" s="4"/>
      <c r="U46" s="4"/>
      <c r="V46" s="4"/>
      <c r="W46" s="4"/>
      <c r="X46" s="4"/>
      <c r="Y46" s="4"/>
      <c r="Z46" s="35"/>
      <c r="AA46" s="57"/>
    </row>
    <row r="47" spans="1:27" s="27" customFormat="1" ht="18.75">
      <c r="A47" s="30"/>
      <c r="B47" s="150"/>
      <c r="C47" s="28"/>
      <c r="D47" s="28"/>
      <c r="F47" s="127"/>
      <c r="G47" s="28"/>
      <c r="H47" s="28"/>
      <c r="J47" s="28"/>
      <c r="M47" s="4"/>
      <c r="N47" s="4"/>
      <c r="O47" s="4"/>
      <c r="P47" s="4"/>
      <c r="Q47" s="4"/>
      <c r="R47" s="4"/>
      <c r="S47" s="4"/>
      <c r="T47" s="4"/>
      <c r="U47" s="4"/>
      <c r="V47" s="4"/>
      <c r="W47" s="4"/>
      <c r="X47" s="4"/>
      <c r="Y47" s="4"/>
      <c r="Z47" s="35"/>
      <c r="AA47" s="57"/>
    </row>
    <row r="48" spans="2:27" s="27" customFormat="1" ht="18.75">
      <c r="B48" s="150"/>
      <c r="C48" s="28"/>
      <c r="D48" s="28"/>
      <c r="F48" s="127"/>
      <c r="G48" s="28"/>
      <c r="H48" s="28"/>
      <c r="J48" s="28"/>
      <c r="M48" s="4"/>
      <c r="N48" s="4"/>
      <c r="O48" s="4"/>
      <c r="P48" s="4"/>
      <c r="Q48" s="4"/>
      <c r="R48" s="4"/>
      <c r="S48" s="4"/>
      <c r="T48" s="4"/>
      <c r="U48" s="4"/>
      <c r="V48" s="4"/>
      <c r="W48" s="4"/>
      <c r="X48" s="4"/>
      <c r="Y48" s="4"/>
      <c r="Z48" s="35"/>
      <c r="AA48" s="57"/>
    </row>
    <row r="49" spans="2:27" s="27" customFormat="1" ht="32.25" customHeight="1">
      <c r="B49" s="150"/>
      <c r="C49" s="71" t="s">
        <v>29</v>
      </c>
      <c r="D49" s="28"/>
      <c r="F49" s="127"/>
      <c r="G49" s="28"/>
      <c r="H49" s="28"/>
      <c r="J49" s="28"/>
      <c r="M49" s="601"/>
      <c r="N49" s="601"/>
      <c r="O49" s="601"/>
      <c r="P49" s="601"/>
      <c r="Q49" s="601"/>
      <c r="R49" s="25"/>
      <c r="S49" s="25"/>
      <c r="T49" s="25"/>
      <c r="U49" s="25"/>
      <c r="V49" s="25"/>
      <c r="W49" s="25"/>
      <c r="X49" s="25"/>
      <c r="Y49" s="25"/>
      <c r="Z49" s="593"/>
      <c r="AA49" s="593"/>
    </row>
    <row r="50" spans="2:27" s="24" customFormat="1" ht="20.25">
      <c r="B50" s="150"/>
      <c r="C50" s="71"/>
      <c r="D50" s="71"/>
      <c r="E50" s="25"/>
      <c r="F50" s="127"/>
      <c r="G50" s="25"/>
      <c r="J50" s="71"/>
      <c r="K50" s="25"/>
      <c r="L50" s="25"/>
      <c r="M50" s="25"/>
      <c r="N50" s="25"/>
      <c r="O50" s="25"/>
      <c r="P50" s="25"/>
      <c r="Q50" s="25"/>
      <c r="R50" s="25"/>
      <c r="S50" s="25"/>
      <c r="T50" s="25"/>
      <c r="U50" s="25"/>
      <c r="V50" s="25"/>
      <c r="W50" s="25"/>
      <c r="X50" s="25"/>
      <c r="Y50" s="25"/>
      <c r="Z50" s="25"/>
      <c r="AA50" s="148"/>
    </row>
    <row r="51" spans="3:17" ht="20.25">
      <c r="C51" s="71"/>
      <c r="D51" s="55"/>
      <c r="E51" s="2"/>
      <c r="Q51" s="24"/>
    </row>
    <row r="52" spans="2:17" ht="18.75">
      <c r="B52" s="1"/>
      <c r="C52" s="1"/>
      <c r="D52" s="1"/>
      <c r="E52" s="2"/>
      <c r="Q52" s="27"/>
    </row>
    <row r="53" spans="2:17" ht="18.75">
      <c r="B53" s="1"/>
      <c r="C53" s="1"/>
      <c r="D53" s="1"/>
      <c r="E53" s="2"/>
      <c r="Q53" s="27"/>
    </row>
    <row r="54" spans="2:17" ht="18.75">
      <c r="B54" s="1"/>
      <c r="C54" s="1"/>
      <c r="D54" s="1"/>
      <c r="E54" s="2"/>
      <c r="Q54" s="27"/>
    </row>
    <row r="55" spans="2:27" ht="20.25">
      <c r="B55" s="1"/>
      <c r="C55" s="1"/>
      <c r="D55" s="1"/>
      <c r="M55" s="24"/>
      <c r="N55" s="25"/>
      <c r="O55" s="24"/>
      <c r="P55" s="25"/>
      <c r="Q55" s="25"/>
      <c r="R55" s="25"/>
      <c r="S55" s="25"/>
      <c r="T55" s="25"/>
      <c r="U55" s="25"/>
      <c r="V55" s="25"/>
      <c r="W55" s="25"/>
      <c r="X55" s="25"/>
      <c r="Y55" s="25"/>
      <c r="Z55" s="593"/>
      <c r="AA55" s="593"/>
    </row>
  </sheetData>
  <sheetProtection/>
  <mergeCells count="24">
    <mergeCell ref="Z55:AA55"/>
    <mergeCell ref="Z5:AA9"/>
    <mergeCell ref="F5:F8"/>
    <mergeCell ref="J5:J8"/>
    <mergeCell ref="M49:Q49"/>
    <mergeCell ref="Z49:AA49"/>
    <mergeCell ref="K45:P45"/>
    <mergeCell ref="Q5:T5"/>
    <mergeCell ref="M5:P5"/>
    <mergeCell ref="A1:AA2"/>
    <mergeCell ref="A3:AA3"/>
    <mergeCell ref="B5:B8"/>
    <mergeCell ref="A5:A8"/>
    <mergeCell ref="K5:K8"/>
    <mergeCell ref="H5:H8"/>
    <mergeCell ref="C5:C8"/>
    <mergeCell ref="D5:D8"/>
    <mergeCell ref="U5:Y5"/>
    <mergeCell ref="A30:C30"/>
    <mergeCell ref="E5:E8"/>
    <mergeCell ref="G5:G8"/>
    <mergeCell ref="I6:I7"/>
    <mergeCell ref="A23:C23"/>
    <mergeCell ref="A9:C9"/>
  </mergeCells>
  <printOptions horizontalCentered="1"/>
  <pageMargins left="0" right="0" top="0" bottom="0" header="0.55" footer="0.24"/>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00390625" defaultRowHeight="14.25"/>
  <cols>
    <col min="1" max="1" width="26.125" style="8" customWidth="1"/>
    <col min="2" max="2" width="1.12109375" style="8" customWidth="1"/>
    <col min="3" max="3" width="28.125" style="8" customWidth="1"/>
    <col min="4" max="16384" width="8.00390625" style="8" customWidth="1"/>
  </cols>
  <sheetData>
    <row r="1" ht="15">
      <c r="A1" s="7" t="s">
        <v>13</v>
      </c>
    </row>
    <row r="2" ht="15.75" thickBot="1">
      <c r="A2" s="7" t="s">
        <v>14</v>
      </c>
    </row>
    <row r="3" spans="1:3" ht="13.5" thickBot="1">
      <c r="A3" s="9" t="s">
        <v>15</v>
      </c>
      <c r="C3" s="10" t="s">
        <v>16</v>
      </c>
    </row>
    <row r="4" ht="12.75">
      <c r="A4" s="9">
        <v>3</v>
      </c>
    </row>
    <row r="6" ht="13.5" thickBot="1"/>
    <row r="7" ht="12.75">
      <c r="A7" s="11" t="s">
        <v>17</v>
      </c>
    </row>
    <row r="8" ht="12.75">
      <c r="A8" s="12" t="s">
        <v>18</v>
      </c>
    </row>
    <row r="9" ht="12.75">
      <c r="A9" s="13" t="s">
        <v>19</v>
      </c>
    </row>
    <row r="10" ht="12.75">
      <c r="A10" s="12" t="s">
        <v>20</v>
      </c>
    </row>
    <row r="11" ht="13.5" thickBot="1">
      <c r="A11" s="14" t="s">
        <v>21</v>
      </c>
    </row>
    <row r="13" ht="13.5" thickBot="1"/>
    <row r="14" ht="13.5" thickBot="1">
      <c r="A14" s="10" t="s">
        <v>22</v>
      </c>
    </row>
    <row r="16" ht="13.5" thickBot="1"/>
    <row r="17" ht="13.5" thickBot="1">
      <c r="C17" s="10" t="s">
        <v>23</v>
      </c>
    </row>
    <row r="20" ht="12.75">
      <c r="A20" s="15" t="s">
        <v>24</v>
      </c>
    </row>
    <row r="26" ht="13.5" thickBot="1">
      <c r="C26" s="16" t="s">
        <v>25</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QuangNam IT Forum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Smart</cp:lastModifiedBy>
  <cp:lastPrinted>2017-02-20T03:44:38Z</cp:lastPrinted>
  <dcterms:created xsi:type="dcterms:W3CDTF">2014-06-13T07:25:59Z</dcterms:created>
  <dcterms:modified xsi:type="dcterms:W3CDTF">2017-02-21T08:42:11Z</dcterms:modified>
  <cp:category/>
  <cp:version/>
  <cp:contentType/>
  <cp:contentStatus/>
</cp:coreProperties>
</file>